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Bodhi Sierra Group\Peak Sierra Co\Products\Business Tools\ExecutiveMirror TM\executivemirror\"/>
    </mc:Choice>
  </mc:AlternateContent>
  <xr:revisionPtr revIDLastSave="0" documentId="13_ncr:1_{697B8E0D-3C32-40EB-B1F0-39618D62EF27}" xr6:coauthVersionLast="47" xr6:coauthVersionMax="47" xr10:uidLastSave="{00000000-0000-0000-0000-000000000000}"/>
  <bookViews>
    <workbookView showVerticalScroll="0" xWindow="-110" yWindow="-110" windowWidth="19420" windowHeight="10300" tabRatio="500" xr2:uid="{00000000-000D-0000-FFFF-FFFF00000000}"/>
  </bookViews>
  <sheets>
    <sheet name="🏠 Overview" sheetId="1" r:id="rId1"/>
    <sheet name="📚 Competency Library" sheetId="2" r:id="rId2"/>
    <sheet name="👤 Leader Profile" sheetId="3" r:id="rId3"/>
    <sheet name="🔄 Feedback Ratings" sheetId="4" r:id="rId4"/>
    <sheet name="📊 Dashboard" sheetId="5" r:id="rId5"/>
    <sheet name="🗺️ Development Plan" sheetId="6" r:id="rId6"/>
    <sheet name="∞ Team Scores" sheetId="7" r:id="rId7"/>
    <sheet name="⌂ Competence Matrix" sheetId="11" r:id="rId8"/>
    <sheet name="🏆 Leading Management" sheetId="9" r:id="rId9"/>
    <sheet name="📄 Print Summary" sheetId="10" r:id="rId10"/>
  </sheets>
  <definedNames>
    <definedName name="_xlnm.Print_Area" localSheetId="9">'📄 Print Summary'!$A$1:$F$32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5" l="1"/>
  <c r="B4" i="5"/>
  <c r="D10" i="11"/>
  <c r="M11" i="11"/>
  <c r="M12" i="11"/>
  <c r="M13" i="11"/>
  <c r="M14" i="11"/>
  <c r="M15" i="11"/>
  <c r="M16" i="11"/>
  <c r="M17" i="11"/>
  <c r="M10" i="11"/>
  <c r="L11" i="11"/>
  <c r="L12" i="11"/>
  <c r="L13" i="11"/>
  <c r="L14" i="11"/>
  <c r="L15" i="11"/>
  <c r="L16" i="11"/>
  <c r="L17" i="11"/>
  <c r="K11" i="11"/>
  <c r="K12" i="11"/>
  <c r="K13" i="11"/>
  <c r="K14" i="11"/>
  <c r="K15" i="11"/>
  <c r="K16" i="11"/>
  <c r="K17" i="11"/>
  <c r="K10" i="11"/>
  <c r="J11" i="11"/>
  <c r="J12" i="11"/>
  <c r="J13" i="11"/>
  <c r="J14" i="11"/>
  <c r="J15" i="11"/>
  <c r="J16" i="11"/>
  <c r="J17" i="11"/>
  <c r="J10" i="11"/>
  <c r="I11" i="11"/>
  <c r="I12" i="11"/>
  <c r="I13" i="11"/>
  <c r="I14" i="11"/>
  <c r="I15" i="11"/>
  <c r="I16" i="11"/>
  <c r="I17" i="11"/>
  <c r="I10" i="11"/>
  <c r="H11" i="11"/>
  <c r="H12" i="11"/>
  <c r="H13" i="11"/>
  <c r="H14" i="11"/>
  <c r="H15" i="11"/>
  <c r="H16" i="11"/>
  <c r="H17" i="11"/>
  <c r="H10" i="11"/>
  <c r="G11" i="11"/>
  <c r="G12" i="11"/>
  <c r="G13" i="11"/>
  <c r="G14" i="11"/>
  <c r="G15" i="11"/>
  <c r="G16" i="11"/>
  <c r="G17" i="11"/>
  <c r="G10" i="11"/>
  <c r="F11" i="11"/>
  <c r="F12" i="11"/>
  <c r="F13" i="11"/>
  <c r="F14" i="11"/>
  <c r="F15" i="11"/>
  <c r="F16" i="11"/>
  <c r="F17" i="11"/>
  <c r="F10" i="11"/>
  <c r="E11" i="11"/>
  <c r="E12" i="11"/>
  <c r="E13" i="11"/>
  <c r="E14" i="11"/>
  <c r="E15" i="11"/>
  <c r="E16" i="11"/>
  <c r="E17" i="11"/>
  <c r="E10" i="11"/>
  <c r="L10" i="11"/>
  <c r="D11" i="11"/>
  <c r="D12" i="11"/>
  <c r="D13" i="11"/>
  <c r="D14" i="11"/>
  <c r="D15" i="11"/>
  <c r="D16" i="11"/>
  <c r="D17" i="11"/>
  <c r="C9" i="10"/>
  <c r="C8" i="10"/>
  <c r="C7" i="10"/>
  <c r="C6" i="10"/>
  <c r="C5" i="10"/>
  <c r="C21" i="9"/>
  <c r="C20" i="9"/>
  <c r="C19" i="9"/>
  <c r="C18" i="9"/>
  <c r="C17" i="9"/>
  <c r="C16" i="9"/>
  <c r="C15" i="9"/>
  <c r="C14" i="9"/>
  <c r="C13" i="9"/>
  <c r="C12" i="9"/>
  <c r="I11" i="4" l="1"/>
  <c r="J11" i="4" s="1"/>
  <c r="D25" i="10" s="1"/>
  <c r="I12" i="4"/>
  <c r="D12" i="6" s="1"/>
  <c r="F12" i="6" s="1"/>
  <c r="I9" i="4"/>
  <c r="D9" i="6" s="1"/>
  <c r="F9" i="6" s="1"/>
  <c r="I8" i="4"/>
  <c r="D8" i="6" s="1"/>
  <c r="F8" i="6" s="1"/>
  <c r="I10" i="4"/>
  <c r="D10" i="6" s="1"/>
  <c r="F10" i="6" s="1"/>
  <c r="I6" i="4"/>
  <c r="I13" i="4"/>
  <c r="C27" i="10" s="1"/>
  <c r="I7" i="4"/>
  <c r="C21" i="10" s="1"/>
  <c r="F21" i="9"/>
  <c r="M12" i="7"/>
  <c r="F15" i="7"/>
  <c r="D15" i="9" s="1"/>
  <c r="F16" i="9"/>
  <c r="D15" i="7"/>
  <c r="D13" i="9" s="1"/>
  <c r="M13" i="7"/>
  <c r="I15" i="7"/>
  <c r="D18" i="9" s="1"/>
  <c r="F14" i="9"/>
  <c r="F13" i="9"/>
  <c r="E15" i="7"/>
  <c r="D14" i="9" s="1"/>
  <c r="G14" i="9" s="1"/>
  <c r="M10" i="7"/>
  <c r="M11" i="7"/>
  <c r="L15" i="7"/>
  <c r="D21" i="9" s="1"/>
  <c r="M8" i="7"/>
  <c r="M9" i="7"/>
  <c r="F19" i="9"/>
  <c r="M7" i="7"/>
  <c r="F20" i="9"/>
  <c r="C15" i="7"/>
  <c r="D12" i="9" s="1"/>
  <c r="G12" i="9" s="1"/>
  <c r="F15" i="9"/>
  <c r="G15" i="7"/>
  <c r="D16" i="9" s="1"/>
  <c r="G16" i="9" s="1"/>
  <c r="H15" i="7"/>
  <c r="D17" i="9" s="1"/>
  <c r="G17" i="9" s="1"/>
  <c r="F17" i="9"/>
  <c r="J15" i="7"/>
  <c r="D19" i="9" s="1"/>
  <c r="G19" i="9" s="1"/>
  <c r="F18" i="9"/>
  <c r="K15" i="7"/>
  <c r="D20" i="9" s="1"/>
  <c r="G20" i="9" s="1"/>
  <c r="M6" i="7"/>
  <c r="F12" i="9"/>
  <c r="F10" i="5" l="1"/>
  <c r="G10" i="5"/>
  <c r="D11" i="6"/>
  <c r="F11" i="6" s="1"/>
  <c r="J6" i="4"/>
  <c r="D20" i="10" s="1"/>
  <c r="C25" i="10"/>
  <c r="C23" i="10"/>
  <c r="C22" i="10"/>
  <c r="D6" i="6"/>
  <c r="F6" i="6" s="1"/>
  <c r="J10" i="4"/>
  <c r="D24" i="10" s="1"/>
  <c r="J9" i="4"/>
  <c r="C20" i="10"/>
  <c r="C26" i="10"/>
  <c r="C24" i="10"/>
  <c r="J12" i="4"/>
  <c r="G13" i="9"/>
  <c r="G15" i="9"/>
  <c r="J8" i="4"/>
  <c r="D22" i="10" s="1"/>
  <c r="G18" i="9"/>
  <c r="G21" i="9"/>
  <c r="D13" i="6"/>
  <c r="F13" i="6" s="1"/>
  <c r="D10" i="5"/>
  <c r="C10" i="5"/>
  <c r="D7" i="6"/>
  <c r="F7" i="6" s="1"/>
  <c r="J7" i="4"/>
  <c r="D21" i="10" s="1"/>
  <c r="C11" i="5"/>
  <c r="D11" i="5"/>
  <c r="I15" i="4"/>
  <c r="J15" i="4" s="1"/>
  <c r="C15" i="10"/>
  <c r="J13" i="4"/>
  <c r="D27" i="10" s="1"/>
  <c r="M15" i="7"/>
  <c r="M17" i="7"/>
  <c r="D23" i="10" l="1"/>
  <c r="D26" i="10"/>
  <c r="B10" i="5"/>
  <c r="B14" i="10"/>
  <c r="B11" i="5"/>
  <c r="B15" i="10"/>
</calcChain>
</file>

<file path=xl/sharedStrings.xml><?xml version="1.0" encoding="utf-8"?>
<sst xmlns="http://schemas.openxmlformats.org/spreadsheetml/2006/main" count="320" uniqueCount="230">
  <si>
    <t>Professional Development Suite  |  Peak Sierra Co.  |  peaksierraco.com  |  Lite Edition</t>
  </si>
  <si>
    <t xml:space="preserve">  ABOUT EXECUTIVEMIRROR™  LITE</t>
  </si>
  <si>
    <t xml:space="preserve">  HOW TO USE THIS TOOL</t>
  </si>
  <si>
    <t xml:space="preserve">  1</t>
  </si>
  <si>
    <t>👤 Leader Profile</t>
  </si>
  <si>
    <t>Enter the leader's name, title, department, and rater information including emails.</t>
  </si>
  <si>
    <t xml:space="preserve">  2</t>
  </si>
  <si>
    <t>🔄 Feedback Ratings</t>
  </si>
  <si>
    <t>Enter scores 1–10 for each rater across all 8 competency domains. Averages auto-calculate.</t>
  </si>
  <si>
    <t xml:space="preserve">  3</t>
  </si>
  <si>
    <t>📊 Dashboard</t>
  </si>
  <si>
    <t>Auto-generated KPI view: overall score, top strength, blind spot, and full competency breakdown.</t>
  </si>
  <si>
    <t xml:space="preserve">  4</t>
  </si>
  <si>
    <t>🗺️ Development Plan</t>
  </si>
  <si>
    <t>Auto-ranked development priorities with suggested actions, resources, timelines, and status.</t>
  </si>
  <si>
    <t xml:space="preserve">  5</t>
  </si>
  <si>
    <t>∞  Team Scores</t>
  </si>
  <si>
    <t>Score the entire management cohort across all 8 competencies. Overall team score auto-calculates.</t>
  </si>
  <si>
    <t xml:space="preserve">  6</t>
  </si>
  <si>
    <t>⌂  Competence Matrix</t>
  </si>
  <si>
    <t>Live heat-map of management performance pulling from Team Scores. Colour-coded by performance tier.</t>
  </si>
  <si>
    <t xml:space="preserve">  7</t>
  </si>
  <si>
    <t>🏆 Leading Management</t>
  </si>
  <si>
    <t>Objective ranking of top managers by composite score for recognition, awards, and succession planning.</t>
  </si>
  <si>
    <t xml:space="preserve">  8</t>
  </si>
  <si>
    <t>📄 Print Summary</t>
  </si>
  <si>
    <t>One-page print-ready report. File → Print → set print area for a clean professional output.</t>
  </si>
  <si>
    <t xml:space="preserve">  COLOUR KEY</t>
  </si>
  <si>
    <t xml:space="preserve">  Input cells (blue text)</t>
  </si>
  <si>
    <t>Enter your data in these cells</t>
  </si>
  <si>
    <t xml:space="preserve">  Calculated (auto)</t>
  </si>
  <si>
    <t>Do not edit — formula cells</t>
  </si>
  <si>
    <t xml:space="preserve">  ✅  Strength  (≥ 7.1)</t>
  </si>
  <si>
    <t>Score is a demonstrated strength</t>
  </si>
  <si>
    <t xml:space="preserve">  ⚠️  Developing  (5.1–7.0)</t>
  </si>
  <si>
    <t>Score needs focused attention</t>
  </si>
  <si>
    <t xml:space="preserve">  🔴  At Risk  (≤ 5.0)</t>
  </si>
  <si>
    <t>Requires immediate intervention</t>
  </si>
  <si>
    <t xml:space="preserve">  ⭐  Gold highlight</t>
  </si>
  <si>
    <t>Key overall score or result</t>
  </si>
  <si>
    <t xml:space="preserve">  EXECUTIVEMIRROR™ LITE  vs  PRO — FEATURE COMPARISON</t>
  </si>
  <si>
    <t>Feature</t>
  </si>
  <si>
    <t>Lite (this file)</t>
  </si>
  <si>
    <t>Pro  (peaksierraco.com)</t>
  </si>
  <si>
    <t>Data storage</t>
  </si>
  <si>
    <t>Workbook only — manual save</t>
  </si>
  <si>
    <t>✅  Auto-save — persistent browser storage</t>
  </si>
  <si>
    <t>Rater invitations</t>
  </si>
  <si>
    <t>Manual email — you collect replies</t>
  </si>
  <si>
    <t>✅  Built-in email form + Enter Scores workflow</t>
  </si>
  <si>
    <t>Trend analytics</t>
  </si>
  <si>
    <t>Single cycle only — no history</t>
  </si>
  <si>
    <t>✅  Multi-cycle trend charts &amp; delta tracking</t>
  </si>
  <si>
    <t>PDF export</t>
  </si>
  <si>
    <t>File → Print only</t>
  </si>
  <si>
    <t>✅  One-click branded PDF with custom colours</t>
  </si>
  <si>
    <t>Workspaces</t>
  </si>
  <si>
    <t>One file per assessment</t>
  </si>
  <si>
    <t>✅  Multiple orgs — switch workspaces instantly</t>
  </si>
  <si>
    <t>Access</t>
  </si>
  <si>
    <t>Desktop only (Excel / LibreOffice)</t>
  </si>
  <si>
    <t>✅  Any browser, device — Mac, PC, mobile</t>
  </si>
  <si>
    <t>Ranking / Podium</t>
  </si>
  <si>
    <t>Manual sort required</t>
  </si>
  <si>
    <t>✅  Auto-ranked animated podium</t>
  </si>
  <si>
    <t>Radar chart</t>
  </si>
  <si>
    <t>Static — no visualisation</t>
  </si>
  <si>
    <t>✅  Interactive live radar chart</t>
  </si>
  <si>
    <t>Upgrade to ExecutiveMirror™ Pro at peaksierraco.com  |  © 2026 Peak Sierra Co.  All rights reserved.</t>
  </si>
  <si>
    <t>Academic foundations for all 8 management competency domains</t>
  </si>
  <si>
    <t>Competency</t>
  </si>
  <si>
    <t>Definition</t>
  </si>
  <si>
    <t>Why It Matters</t>
  </si>
  <si>
    <t>Academic References</t>
  </si>
  <si>
    <t>Strategic Thinking</t>
  </si>
  <si>
    <t>Ability to set clear direction aligned with organisational goals, anticipate challenges, and translate long-term vision into actionable plans.</t>
  </si>
  <si>
    <t>Kaplan &amp; Norton (2008). The Execution Premium. HBR Press.
Mintzberg (1994). Rise and Fall of Strategic Planning.
Porter (1996). What is strategy? HBR, 74(6).</t>
  </si>
  <si>
    <t>Communication &amp; Influence</t>
  </si>
  <si>
    <t>Poor communication is the leading cause of project failure. Gallup: effective communicators can double engagement.</t>
  </si>
  <si>
    <t>Gallup (2023). State of the Global Workplace.
Cialdini (2006). Influence: The Psychology of Persuasion.
PMI (2013). The High Cost of Low Performance.</t>
  </si>
  <si>
    <t>Team Development</t>
  </si>
  <si>
    <t>Demonstrates commitment to building team capability through coaching, mentoring, and structured performance feedback.</t>
  </si>
  <si>
    <t>Google's Project Oxygen: 'coaches and develops' is the top behaviour of effective managers.</t>
  </si>
  <si>
    <t>Google re:Work (2018). Five Keys to a Successful Team.
Edmondson (1999). Psychological safety. Admin. Science Quarterly.
Bersin (2012). Leadership Strategy That Matters. Deloitte.</t>
  </si>
  <si>
    <t>Decision Making</t>
  </si>
  <si>
    <t>Makes sound, timely decisions by gathering relevant data, weighing risks, and consulting appropriate stakeholders.</t>
  </si>
  <si>
    <t>McKinsey: top-quartile decision-quality companies achieve returns 6% higher than peers.</t>
  </si>
  <si>
    <t>Kahneman (2011). Thinking, Fast and Slow.
McKinsey (2019). Decision Making in the Age of Urgency.
Hammond, Keeney &amp; Raiffa (1998). Hidden traps. HBR.</t>
  </si>
  <si>
    <t>Emotional Intelligence</t>
  </si>
  <si>
    <t>Demonstrates self-awareness, regulation of one's own responses, and empathy toward others.</t>
  </si>
  <si>
    <t>Goleman: EI accounts for 90% of what distinguishes high performers. WEF lists it in top 10 future skills.</t>
  </si>
  <si>
    <t>Goleman (1998). What makes a leader? HBR, 76(6).
Mayer, Salovey &amp; Caruso (2004). Emotional intelligence.
World Economic Forum (2023). Future of Jobs Report.</t>
  </si>
  <si>
    <t>Accountability &amp; Results</t>
  </si>
  <si>
    <t>Sets clear performance expectations, monitors progress against targets, and holds self and team accountable.</t>
  </si>
  <si>
    <t>Locke &amp; Latham's Goal-Setting Theory: specific goals with accountability produce measurably higher performance.</t>
  </si>
  <si>
    <t>Locke &amp; Latham (2002). Goal setting theory. American Psychologist.
Bossidy &amp; Charan (2002). Execution.
Drucker (1954). The Practice of Management.</t>
  </si>
  <si>
    <t>Innovation &amp; Adaptability</t>
  </si>
  <si>
    <t>Champions continuous improvement by encouraging new ideas and responding effectively to change.</t>
  </si>
  <si>
    <t>IBM CEO studies: adaptability is the most critical leadership quality for navigating disruption.</t>
  </si>
  <si>
    <t>IBM Institute for Business Value (2012). Leading Through Connections.
Kotter (2012). Leading Change. HBR Press.
Dweck (2006). Mindset: The New Psychology of Success.</t>
  </si>
  <si>
    <t>Stakeholder Management</t>
  </si>
  <si>
    <t>Identifies, engages, and manages relationships with internal and external stakeholders in a structured manner.</t>
  </si>
  <si>
    <t>Freeman's Stakeholder Theory: long-term performance depends on managing a broad ecosystem of interests.</t>
  </si>
  <si>
    <t>Freeman (1984). Strategic Management: A Stakeholder Approach.
PMI (2021). Pulse of the Profession: Beyond Agility.
Kotter (1985). Power and Influence: Beyond Formal Authority.</t>
  </si>
  <si>
    <t>Enter leader details and rater information</t>
  </si>
  <si>
    <t xml:space="preserve">  LEADER INFORMATION</t>
  </si>
  <si>
    <t>Leader Name</t>
  </si>
  <si>
    <t>Job Title</t>
  </si>
  <si>
    <t>Department</t>
  </si>
  <si>
    <t>Organisation</t>
  </si>
  <si>
    <t>Assessment Period</t>
  </si>
  <si>
    <t>Direct Reports</t>
  </si>
  <si>
    <t>Years in Current Role</t>
  </si>
  <si>
    <t>Assessor (HR/Coach)</t>
  </si>
  <si>
    <t xml:space="preserve">  RATER INFORMATION  —  DR = Direct Report  |  P = Peer  |  M = Manager  |  Self = Self-Assessment</t>
  </si>
  <si>
    <t>Rater Name</t>
  </si>
  <si>
    <t>Type</t>
  </si>
  <si>
    <t>Email Address</t>
  </si>
  <si>
    <t>Date Completed</t>
  </si>
  <si>
    <t>⚡  ExecutiveMirror™ Pro sends a pre-written scoring form directly to each rater's email — no manual collection needed. Upgrade at peaksierraco.com</t>
  </si>
  <si>
    <t>Score each competency 1–10  (1 = Poor, 10 = Excellent)  |  Averages and status auto-calculate</t>
  </si>
  <si>
    <t>DR 1</t>
  </si>
  <si>
    <t>DR 2</t>
  </si>
  <si>
    <t>Self</t>
  </si>
  <si>
    <t>Peer 1</t>
  </si>
  <si>
    <t>Peer 2</t>
  </si>
  <si>
    <t>Manager</t>
  </si>
  <si>
    <t>Avg Score</t>
  </si>
  <si>
    <t>Status</t>
  </si>
  <si>
    <t>Priority Development Action</t>
  </si>
  <si>
    <t>✓ Design a multi-year strategy engaging key stakeholders
✓ Present strategic proposals to senior leadership with risk analysis</t>
  </si>
  <si>
    <t>✓ Use data storytelling to translate complex information into narratives
✓ Drive organisational conversations that shift mindsets</t>
  </si>
  <si>
    <t>✓ Build individual development plans (IDPs) aligned to organisational needs
✓ Address skill gaps proactively through targeted training</t>
  </si>
  <si>
    <t>✓ Lead high-stakes decisions involving cross-functional stakeholders
✓ Build team decision-making capability through delegation</t>
  </si>
  <si>
    <t>✓ Coach team members in emotional regulation and empathy skills
✓ Use emotional data to guide leadership decisions</t>
  </si>
  <si>
    <t>✓ Institutionalise accountability through governance and recognition
✓ Design performance frameworks balancing delivery with wellbeing</t>
  </si>
  <si>
    <t>✓ Encourage team ideas — create a simple idea-capture process
✓ Pilot changes using test-and-learn before scaling up</t>
  </si>
  <si>
    <t>✓ Build long-term trust with stakeholders through credible delivery
✓ Align diverse stakeholders around a shared agenda</t>
  </si>
  <si>
    <t xml:space="preserve">  OVERALL LEADERSHIP SCORE</t>
  </si>
  <si>
    <t>⚡  ExecutiveMirror™ Pro tracks trend data across multiple cycles — see whether scores improve, stagnate, or decline over time.  Upgrade at peaksierraco.com</t>
  </si>
  <si>
    <t>Auto-calculated from Feedback Ratings  |  Do not edit this sheet directly</t>
  </si>
  <si>
    <t>OVERALL SCORE</t>
  </si>
  <si>
    <t>TOP STRENGTH</t>
  </si>
  <si>
    <t>PRIORITY FOCUS</t>
  </si>
  <si>
    <t>COMPETENCIES</t>
  </si>
  <si>
    <t>8</t>
  </si>
  <si>
    <t>domains rated</t>
  </si>
  <si>
    <t>Score</t>
  </si>
  <si>
    <t>⚡  ExecutiveMirror™ Pro includes an interactive radar chart, multi-cycle trend analytics, and one-click branded PDF export.  Upgrade at peaksierraco.com</t>
  </si>
  <si>
    <t>Identify resources · Set timelines · Track status  |  Gaps auto-calculate from Feedback Ratings</t>
  </si>
  <si>
    <t>#</t>
  </si>
  <si>
    <t>Target</t>
  </si>
  <si>
    <t>Gap</t>
  </si>
  <si>
    <t>Development Action</t>
  </si>
  <si>
    <t>Resource to Engage</t>
  </si>
  <si>
    <t>Timeline</t>
  </si>
  <si>
    <t>Not Started</t>
  </si>
  <si>
    <t>Competency Domain</t>
  </si>
  <si>
    <t>Manager 1</t>
  </si>
  <si>
    <t>Manager 2</t>
  </si>
  <si>
    <t>Manager 3</t>
  </si>
  <si>
    <t>Manager 4</t>
  </si>
  <si>
    <t>Manager 5</t>
  </si>
  <si>
    <t>Manager 6</t>
  </si>
  <si>
    <t>Manager 7</t>
  </si>
  <si>
    <t>Manager 8</t>
  </si>
  <si>
    <t>Manager 9</t>
  </si>
  <si>
    <t>Manager 10</t>
  </si>
  <si>
    <t>Comp. AVG</t>
  </si>
  <si>
    <t xml:space="preserve">  Manager AVG Score</t>
  </si>
  <si>
    <t xml:space="preserve">  OVERALL MANAGEMENT TEAM LEADERSHIP SCORE</t>
  </si>
  <si>
    <t>Heat-map of management performance across all 8 competency domains  ·  Scores pull from Team Scores sheet</t>
  </si>
  <si>
    <t>Organisation:</t>
  </si>
  <si>
    <t>Colour Key:</t>
  </si>
  <si>
    <t>🟢  9–10  Proficient</t>
  </si>
  <si>
    <t>🟡  7–8.9  Strong</t>
  </si>
  <si>
    <t>🟠  5–6.9  Developing</t>
  </si>
  <si>
    <t>🔴  1–4.9  At Risk</t>
  </si>
  <si>
    <t xml:space="preserve">  WHAT THIS MATRIX TELLS YOU  —  EXECUTIVE SUMMARY</t>
  </si>
  <si>
    <t>⚠️  Individual Risk</t>
  </si>
  <si>
    <t>Columns dominated by red flag managers whose competency profile poses a risk to team performance, staff wellbeing, and operational continuity. HR retains named detail; this view can be used anonymously at board level.</t>
  </si>
  <si>
    <t>🏛  Governance Reporting</t>
  </si>
  <si>
    <t>🌡  Culture Diagnostic</t>
  </si>
  <si>
    <t>🎯  Training Prioritisation</t>
  </si>
  <si>
    <t>Rows with widespread amber/red reveal where L&amp;D investment should be directed cohort-wide. Targeted investment beats blanket programmes by 3× in measured impact.</t>
  </si>
  <si>
    <t>Objective ranking of top managers by composite competency score  |  Scores pull from Team Scores sheet</t>
  </si>
  <si>
    <t xml:space="preserve">  ABOUT THIS RANKING</t>
  </si>
  <si>
    <t>Rank</t>
  </si>
  <si>
    <t>Manager Name</t>
  </si>
  <si>
    <t>Composite Score</t>
  </si>
  <si>
    <t>Shining Quality</t>
  </si>
  <si>
    <t>Performance Tier</t>
  </si>
  <si>
    <t>🥇</t>
  </si>
  <si>
    <t>🥈</t>
  </si>
  <si>
    <t>🥉</t>
  </si>
  <si>
    <t>4</t>
  </si>
  <si>
    <t>5</t>
  </si>
  <si>
    <t>6</t>
  </si>
  <si>
    <t>7</t>
  </si>
  <si>
    <t>9</t>
  </si>
  <si>
    <t>10</t>
  </si>
  <si>
    <t>⚡  ExecutiveMirror™ Pro auto-ranks all managers and renders a live animated podium with gold/silver/bronze. Upgrade at peaksierraco.com</t>
  </si>
  <si>
    <t>Peak Sierra Co.  |  peaksierraco.com  |  Confidential — Internal HR Use Only</t>
  </si>
  <si>
    <t>Assessor</t>
  </si>
  <si>
    <t xml:space="preserve">  OVERALL ASSESSMENT RESULTS</t>
  </si>
  <si>
    <t xml:space="preserve">  TOP STRENGTH</t>
  </si>
  <si>
    <t xml:space="preserve">  PRIORITY FOCUS</t>
  </si>
  <si>
    <t xml:space="preserve">  EXECUTIVE INSIGHT</t>
  </si>
  <si>
    <t xml:space="preserve">  COMPETENCY SCORES · STATUS · PRIORITY DEVELOPMENT ACTIONS</t>
  </si>
  <si>
    <t>Generated by ExecutiveMirror™ Lite  |  Peak Sierra Co.  |  peaksierraco.com  |  Confidential — for internal HR use only  |  ⚡ Upgrade to Pro for automated branded PDF export at peaksierraco.com</t>
  </si>
  <si>
    <t>Strength %</t>
  </si>
  <si>
    <t>Developing/Weakness %</t>
  </si>
  <si>
    <t>-</t>
  </si>
  <si>
    <t>Input average scores for each manager on the executive team. Click manager name cells to edit  ·  Competencies scored 1–10  ·  Leadership Team average auto-calculates</t>
  </si>
  <si>
    <t>ExecutiveMirror™  Lite —  Management Team 360° Scores &amp; Competence Matrix</t>
  </si>
  <si>
    <t>ExecutiveMirror™ Lite  —  360° Leadership Intelligence</t>
  </si>
  <si>
    <t>ExecutiveMirror™ Lite  —  Competency Definitions &amp; Why They Matter</t>
  </si>
  <si>
    <t>ExecutiveMirror™ Lite  —  Leader Profile</t>
  </si>
  <si>
    <t>ExecutiveMirror™ Lite —  360° Feedback Ratings</t>
  </si>
  <si>
    <t>ExecutiveMirror™ Lite  —  Leadership Competency Dashboard</t>
  </si>
  <si>
    <t>ExecutiveMirror™ Lite  —  Targeted Development Plan</t>
  </si>
  <si>
    <t>ExecutiveMirror™ Lite  —  Leadership Competence Matrix</t>
  </si>
  <si>
    <t>Ability to convey information clearly: upward, downward, and across functions, while adapting messaging to diverse audiences.</t>
  </si>
  <si>
    <t>Research shows only 10% of strategies are effectively executed. Managers who think strategically prevent this.</t>
  </si>
  <si>
    <t>ExecutiveMirror™ Lite is a professional Excel-based 360° management competency assessment. It is a supplementary instrument and does not replace your organisation's formal evaluation process. Enter scores manually; data is saved within this workbook only.</t>
  </si>
  <si>
    <t>Senior leadership and boards use this matrix to satisfy oversight obligations providing a timestamped, defensible snapshot of management health without disclosing personal data.</t>
  </si>
  <si>
    <t>The pattern of colours across the matrix reveals the prevailing management culture. Widespread red in EI or Team Development signals a results-at-all-costs environment; a driver of attrition and grievance risk.</t>
  </si>
  <si>
    <t>Rank is derived from each manager's composite average score across all 8 competency domains rewarding breadth of capability, not a single standout trait. Shining Quality identifies the competency where each manager scores highest, indicating where they are best placed to mentor peers or lead capability-building initiatives. Rankings are cycle-specific. Review after each assessment period.</t>
  </si>
  <si>
    <t>ExecutiveMirror™ Lite  —  Leadership Assessment Summary Report</t>
  </si>
  <si>
    <t>ExecutiveMirror™ Lite  —  Leading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</si>
</sst>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9" x14ac:knownFonts="1">
    <font>
      <sz val="11"/>
      <color theme="1"/>
      <name val="Calibri"/>
      <family val="2"/>
      <charset val="1"/>
    </font>
    <font>
      <b/>
      <sz val="14"/>
      <color rgb="FFC9A84C"/>
      <name val="Calibri"/>
      <charset val="1"/>
    </font>
    <font>
      <i/>
      <sz val="9"/>
      <color rgb="FF8A9BB0"/>
      <name val="Calibri"/>
      <charset val="1"/>
    </font>
    <font>
      <b/>
      <sz val="9"/>
      <color rgb="FFC9A84C"/>
      <name val="Calibri"/>
      <charset val="1"/>
    </font>
    <font>
      <sz val="10"/>
      <color rgb="FF1A1917"/>
      <name val="Calibri"/>
      <charset val="1"/>
    </font>
    <font>
      <b/>
      <sz val="9"/>
      <color rgb="FFF4F0E8"/>
      <name val="Calibri"/>
      <charset val="1"/>
    </font>
    <font>
      <b/>
      <sz val="10"/>
      <color rgb="FF0D1B2A"/>
      <name val="Calibri"/>
      <charset val="1"/>
    </font>
    <font>
      <b/>
      <sz val="9"/>
      <color rgb="FF0000CC"/>
      <name val="Calibri"/>
      <charset val="1"/>
    </font>
    <font>
      <sz val="9"/>
      <color rgb="FF555450"/>
      <name val="Calibri"/>
      <charset val="1"/>
    </font>
    <font>
      <b/>
      <sz val="9"/>
      <color rgb="FF8A887F"/>
      <name val="Calibri"/>
      <charset val="1"/>
    </font>
    <font>
      <b/>
      <sz val="9"/>
      <color rgb="FF1A9E5C"/>
      <name val="Calibri"/>
      <charset val="1"/>
    </font>
    <font>
      <b/>
      <sz val="9"/>
      <color rgb="FFD4870A"/>
      <name val="Calibri"/>
      <charset val="1"/>
    </font>
    <font>
      <b/>
      <sz val="9"/>
      <color rgb="FFB83232"/>
      <name val="Calibri"/>
      <charset val="1"/>
    </font>
    <font>
      <b/>
      <sz val="8"/>
      <color rgb="FFF4F0E8"/>
      <name val="Calibri"/>
      <charset val="1"/>
    </font>
    <font>
      <b/>
      <sz val="8"/>
      <color rgb="FF555450"/>
      <name val="Calibri"/>
      <charset val="1"/>
    </font>
    <font>
      <b/>
      <sz val="9"/>
      <color rgb="FF1A1917"/>
      <name val="Calibri"/>
      <charset val="1"/>
    </font>
    <font>
      <i/>
      <sz val="9"/>
      <color rgb="FF8A887F"/>
      <name val="Calibri"/>
      <charset val="1"/>
    </font>
    <font>
      <i/>
      <sz val="8"/>
      <color rgb="FF8A6E2E"/>
      <name val="Calibri"/>
      <charset val="1"/>
    </font>
    <font>
      <b/>
      <sz val="10"/>
      <color rgb="FF534AB7"/>
      <name val="Calibri"/>
      <charset val="1"/>
    </font>
    <font>
      <sz val="9"/>
      <color rgb="FF1A1917"/>
      <name val="Calibri"/>
      <charset val="1"/>
    </font>
    <font>
      <i/>
      <sz val="8"/>
      <color rgb="FF8A887F"/>
      <name val="Calibri"/>
      <charset val="1"/>
    </font>
    <font>
      <b/>
      <sz val="10"/>
      <color rgb="FF1D9E75"/>
      <name val="Calibri"/>
      <charset val="1"/>
    </font>
    <font>
      <b/>
      <sz val="10"/>
      <color rgb="FFD85A30"/>
      <name val="Calibri"/>
      <charset val="1"/>
    </font>
    <font>
      <b/>
      <sz val="10"/>
      <color rgb="FF378ADD"/>
      <name val="Calibri"/>
      <charset val="1"/>
    </font>
    <font>
      <b/>
      <sz val="10"/>
      <color rgb="FFD4537E"/>
      <name val="Calibri"/>
      <charset val="1"/>
    </font>
    <font>
      <b/>
      <sz val="10"/>
      <color rgb="FF639922"/>
      <name val="Calibri"/>
      <charset val="1"/>
    </font>
    <font>
      <b/>
      <sz val="10"/>
      <color rgb="FFBA7517"/>
      <name val="Calibri"/>
      <charset val="1"/>
    </font>
    <font>
      <b/>
      <sz val="10"/>
      <color rgb="FF888780"/>
      <name val="Calibri"/>
      <charset val="1"/>
    </font>
    <font>
      <b/>
      <sz val="10"/>
      <color rgb="FF1A1917"/>
      <name val="Calibri"/>
      <charset val="1"/>
    </font>
    <font>
      <sz val="10"/>
      <color rgb="FF0000CC"/>
      <name val="Calibri"/>
      <charset val="1"/>
    </font>
    <font>
      <b/>
      <sz val="12"/>
      <color rgb="FF0000CC"/>
      <name val="Calibri"/>
      <charset val="1"/>
    </font>
    <font>
      <b/>
      <sz val="13"/>
      <color rgb="FF1A1917"/>
      <name val="Calibri"/>
      <charset val="1"/>
    </font>
    <font>
      <b/>
      <sz val="10"/>
      <color rgb="FFF4F0E8"/>
      <name val="Calibri"/>
      <charset val="1"/>
    </font>
    <font>
      <b/>
      <sz val="16"/>
      <color rgb="FF0D1B2A"/>
      <name val="Calibri"/>
      <charset val="1"/>
    </font>
    <font>
      <b/>
      <sz val="10"/>
      <color rgb="FF8A6E2E"/>
      <name val="Calibri"/>
      <charset val="1"/>
    </font>
    <font>
      <b/>
      <sz val="8"/>
      <color rgb="FF8A887F"/>
      <name val="Calibri"/>
      <charset val="1"/>
    </font>
    <font>
      <b/>
      <sz val="20"/>
      <color rgb="FF0D1B2A"/>
      <name val="Calibri"/>
      <charset val="1"/>
    </font>
    <font>
      <b/>
      <sz val="14"/>
      <color rgb="FF1A1917"/>
      <name val="Calibri"/>
      <charset val="1"/>
    </font>
    <font>
      <b/>
      <sz val="11"/>
      <color rgb="FF1A1917"/>
      <name val="Calibri"/>
      <charset val="1"/>
    </font>
    <font>
      <b/>
      <sz val="11"/>
      <color rgb="FF1A9E5C"/>
      <name val="Calibri"/>
      <charset val="1"/>
    </font>
    <font>
      <sz val="9"/>
      <color rgb="FF0000CC"/>
      <name val="Calibri"/>
      <charset val="1"/>
    </font>
    <font>
      <b/>
      <sz val="12"/>
      <color rgb="FF1A1917"/>
      <name val="Calibri"/>
      <charset val="1"/>
    </font>
    <font>
      <b/>
      <sz val="12"/>
      <color rgb="FF0D1B2A"/>
      <name val="Calibri"/>
      <charset val="1"/>
    </font>
    <font>
      <b/>
      <sz val="13"/>
      <color rgb="FF0D1B2A"/>
      <name val="Calibri"/>
      <charset val="1"/>
    </font>
    <font>
      <b/>
      <sz val="8"/>
      <color rgb="FF1A1917"/>
      <name val="Calibri"/>
      <charset val="1"/>
    </font>
    <font>
      <b/>
      <sz val="8"/>
      <color rgb="FF1A9E5C"/>
      <name val="Calibri"/>
      <charset val="1"/>
    </font>
    <font>
      <b/>
      <sz val="8"/>
      <color rgb="FFB83232"/>
      <name val="Calibri"/>
      <charset val="1"/>
    </font>
    <font>
      <i/>
      <sz val="9"/>
      <color rgb="FF555450"/>
      <name val="Calibri"/>
      <charset val="1"/>
    </font>
    <font>
      <i/>
      <sz val="9"/>
      <color rgb="FFD4870A"/>
      <name val="Calibri"/>
      <charset val="1"/>
    </font>
    <font>
      <b/>
      <sz val="18"/>
      <color rgb="FF0D1B2A"/>
      <name val="Calibri"/>
      <charset val="1"/>
    </font>
    <font>
      <b/>
      <sz val="11"/>
      <color rgb="FF0D1B2A"/>
      <name val="Calibri"/>
      <charset val="1"/>
    </font>
    <font>
      <b/>
      <sz val="14"/>
      <color rgb="FF0D1B2A"/>
      <name val="Calibri"/>
      <charset val="1"/>
    </font>
    <font>
      <i/>
      <sz val="10"/>
      <color rgb="FF8A6E2E"/>
      <name val="Calibri"/>
      <charset val="1"/>
    </font>
    <font>
      <sz val="9"/>
      <color rgb="FF8A887F"/>
      <name val="Calibri"/>
      <charset val="1"/>
    </font>
    <font>
      <b/>
      <sz val="18"/>
      <color rgb="FF1A1917"/>
      <name val="Calibri"/>
      <charset val="1"/>
    </font>
    <font>
      <b/>
      <sz val="18"/>
      <color rgb="FFF4F0E8"/>
      <name val="Calibri"/>
      <charset val="1"/>
    </font>
    <font>
      <b/>
      <sz val="11"/>
      <color rgb="FFF4F0E8"/>
      <name val="Calibri"/>
      <charset val="1"/>
    </font>
    <font>
      <b/>
      <sz val="14"/>
      <color rgb="FFF4F0E8"/>
      <name val="Calibri"/>
      <charset val="1"/>
    </font>
    <font>
      <b/>
      <sz val="11"/>
      <color rgb="FF8A887F"/>
      <name val="Calibri"/>
      <charset val="1"/>
    </font>
    <font>
      <i/>
      <sz val="10"/>
      <color rgb="FF8A887F"/>
      <name val="Calibri"/>
      <charset val="1"/>
    </font>
    <font>
      <b/>
      <sz val="28"/>
      <color rgb="FF0D1B2A"/>
      <name val="Calibri"/>
      <charset val="1"/>
    </font>
    <font>
      <b/>
      <sz val="8"/>
      <color rgb="FF8A6E2E"/>
      <name val="Calibri"/>
      <charset val="1"/>
    </font>
    <font>
      <i/>
      <sz val="7"/>
      <color rgb="FF8A887F"/>
      <name val="Calibri"/>
      <charset val="1"/>
    </font>
    <font>
      <b/>
      <sz val="14"/>
      <color rgb="FFC9A84C"/>
      <name val="Calibri"/>
      <family val="2"/>
    </font>
    <font>
      <b/>
      <sz val="8"/>
      <color theme="2" tint="-9.9978637043366805E-2"/>
      <name val="Calibri"/>
      <family val="2"/>
    </font>
    <font>
      <sz val="9"/>
      <color theme="2" tint="-0.89999084444715716"/>
      <name val="Calibri"/>
      <family val="2"/>
    </font>
    <font>
      <b/>
      <sz val="8"/>
      <color theme="2"/>
      <name val="Calibri"/>
      <family val="2"/>
    </font>
    <font>
      <b/>
      <sz val="18"/>
      <color rgb="FF1A9E5C"/>
      <name val="Calibri"/>
      <family val="2"/>
    </font>
    <font>
      <b/>
      <sz val="18"/>
      <color rgb="FFB83232"/>
      <name val="Calibri"/>
      <family val="2"/>
    </font>
    <font>
      <sz val="11"/>
      <color theme="1"/>
      <name val="Calibri"/>
      <family val="2"/>
      <charset val="1"/>
    </font>
    <font>
      <b/>
      <sz val="20"/>
      <color rgb="FFC00000"/>
      <name val="Calibri"/>
      <family val="2"/>
    </font>
    <font>
      <b/>
      <sz val="20"/>
      <color rgb="FF186E37"/>
      <name val="Calibri"/>
      <family val="2"/>
    </font>
    <font>
      <sz val="10"/>
      <color rgb="FF0000CC"/>
      <name val="Calibri"/>
      <family val="2"/>
    </font>
    <font>
      <b/>
      <sz val="14"/>
      <color theme="2"/>
      <name val="Calibri"/>
      <family val="2"/>
    </font>
    <font>
      <i/>
      <sz val="9"/>
      <color rgb="FF8A9BB0"/>
      <name val="Calibri"/>
      <family val="2"/>
    </font>
    <font>
      <sz val="10"/>
      <color rgb="FF1A1917"/>
      <name val="Calibri"/>
      <family val="2"/>
    </font>
    <font>
      <sz val="9"/>
      <color rgb="FF1A1917"/>
      <name val="Calibri"/>
      <family val="2"/>
    </font>
    <font>
      <sz val="9"/>
      <color rgb="FF555450"/>
      <name val="Calibri"/>
      <family val="2"/>
    </font>
    <font>
      <i/>
      <sz val="9"/>
      <color rgb="FF55545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080F1A"/>
        <bgColor rgb="FF0D1B2A"/>
      </patternFill>
    </fill>
    <fill>
      <patternFill patternType="solid">
        <fgColor rgb="FF111F30"/>
        <bgColor rgb="FF162236"/>
      </patternFill>
    </fill>
    <fill>
      <patternFill patternType="solid">
        <fgColor rgb="FF162236"/>
        <bgColor rgb="FF111F30"/>
      </patternFill>
    </fill>
    <fill>
      <patternFill patternType="solid">
        <fgColor rgb="FFF8F7F4"/>
        <bgColor rgb="FFF9F6EF"/>
      </patternFill>
    </fill>
    <fill>
      <patternFill patternType="solid">
        <fgColor rgb="FF8A6E2E"/>
        <bgColor rgb="FFBA7517"/>
      </patternFill>
    </fill>
    <fill>
      <patternFill patternType="solid">
        <fgColor rgb="FFFBF0D0"/>
        <bgColor rgb="FFFEF3DC"/>
      </patternFill>
    </fill>
    <fill>
      <patternFill patternType="solid">
        <fgColor rgb="FFF9F6EF"/>
        <bgColor rgb="FFF8F7F4"/>
      </patternFill>
    </fill>
    <fill>
      <patternFill patternType="solid">
        <fgColor rgb="FFF0EEE8"/>
        <bgColor rgb="FFF4F0E8"/>
      </patternFill>
    </fill>
    <fill>
      <patternFill patternType="solid">
        <fgColor rgb="FFD4F5E5"/>
        <bgColor rgb="FFF0EEE8"/>
      </patternFill>
    </fill>
    <fill>
      <patternFill patternType="solid">
        <fgColor rgb="FFFEF3DC"/>
        <bgColor rgb="FFFDF6E8"/>
      </patternFill>
    </fill>
    <fill>
      <patternFill patternType="solid">
        <fgColor rgb="FFFCEAEA"/>
        <bgColor rgb="FFF4F0E8"/>
      </patternFill>
    </fill>
    <fill>
      <patternFill patternType="solid">
        <fgColor rgb="FF0D1B2A"/>
        <bgColor rgb="FF111F30"/>
      </patternFill>
    </fill>
    <fill>
      <patternFill patternType="solid">
        <fgColor rgb="FFE4E1D8"/>
        <bgColor rgb="FFF0EEE8"/>
      </patternFill>
    </fill>
    <fill>
      <patternFill patternType="solid">
        <fgColor rgb="FFFDF6E8"/>
        <bgColor rgb="FFFEF9E7"/>
      </patternFill>
    </fill>
    <fill>
      <patternFill patternType="solid">
        <fgColor rgb="FFC9A84C"/>
        <bgColor rgb="FFD4AC0D"/>
      </patternFill>
    </fill>
    <fill>
      <patternFill patternType="solid">
        <fgColor rgb="FF8A887F"/>
        <bgColor rgb="FF888780"/>
      </patternFill>
    </fill>
    <fill>
      <patternFill patternType="solid">
        <fgColor rgb="FFD0D0D0"/>
        <bgColor rgb="FFE4E1D8"/>
      </patternFill>
    </fill>
    <fill>
      <patternFill patternType="solid">
        <fgColor rgb="FFCD7F32"/>
        <bgColor rgb="FFD4870A"/>
      </patternFill>
    </fill>
    <fill>
      <patternFill patternType="solid">
        <fgColor rgb="FF92D050"/>
        <bgColor rgb="FFFDF6E8"/>
      </patternFill>
    </fill>
    <fill>
      <patternFill patternType="solid">
        <fgColor rgb="FF00B050"/>
        <bgColor rgb="FFF0EEE8"/>
      </patternFill>
    </fill>
    <fill>
      <patternFill patternType="solid">
        <fgColor theme="1"/>
        <bgColor rgb="FFF8F7F4"/>
      </patternFill>
    </fill>
    <fill>
      <patternFill patternType="solid">
        <fgColor theme="9"/>
        <bgColor rgb="FFFDF6E8"/>
      </patternFill>
    </fill>
  </fills>
  <borders count="40">
    <border>
      <left/>
      <right/>
      <top/>
      <bottom/>
      <diagonal/>
    </border>
    <border>
      <left style="medium">
        <color rgb="FFC9A84C"/>
      </left>
      <right/>
      <top/>
      <bottom/>
      <diagonal/>
    </border>
    <border>
      <left style="thick">
        <color rgb="FF534AB7"/>
      </left>
      <right/>
      <top/>
      <bottom/>
      <diagonal/>
    </border>
    <border>
      <left style="thick">
        <color rgb="FF1D9E75"/>
      </left>
      <right/>
      <top/>
      <bottom/>
      <diagonal/>
    </border>
    <border>
      <left style="thick">
        <color rgb="FFD85A30"/>
      </left>
      <right/>
      <top/>
      <bottom/>
      <diagonal/>
    </border>
    <border>
      <left style="thick">
        <color rgb="FF378ADD"/>
      </left>
      <right/>
      <top/>
      <bottom/>
      <diagonal/>
    </border>
    <border>
      <left style="thick">
        <color rgb="FFD4537E"/>
      </left>
      <right/>
      <top/>
      <bottom/>
      <diagonal/>
    </border>
    <border>
      <left style="thick">
        <color rgb="FF639922"/>
      </left>
      <right/>
      <top/>
      <bottom/>
      <diagonal/>
    </border>
    <border>
      <left style="thick">
        <color rgb="FFBA7517"/>
      </left>
      <right/>
      <top/>
      <bottom/>
      <diagonal/>
    </border>
    <border>
      <left style="thick">
        <color rgb="FF888780"/>
      </left>
      <right/>
      <top/>
      <bottom/>
      <diagonal/>
    </border>
    <border>
      <left/>
      <right/>
      <top/>
      <bottom style="thin">
        <color rgb="FFE4E1D8"/>
      </bottom>
      <diagonal/>
    </border>
    <border>
      <left style="medium">
        <color rgb="FF534AB7"/>
      </left>
      <right/>
      <top/>
      <bottom/>
      <diagonal/>
    </border>
    <border>
      <left style="thin">
        <color rgb="FFE4E1D8"/>
      </left>
      <right style="thin">
        <color rgb="FFE4E1D8"/>
      </right>
      <top style="thin">
        <color rgb="FFE4E1D8"/>
      </top>
      <bottom style="thin">
        <color rgb="FFE4E1D8"/>
      </bottom>
      <diagonal/>
    </border>
    <border>
      <left style="medium">
        <color rgb="FF1D9E75"/>
      </left>
      <right/>
      <top/>
      <bottom/>
      <diagonal/>
    </border>
    <border>
      <left style="medium">
        <color rgb="FFD85A30"/>
      </left>
      <right/>
      <top/>
      <bottom/>
      <diagonal/>
    </border>
    <border>
      <left style="medium">
        <color rgb="FF378ADD"/>
      </left>
      <right/>
      <top/>
      <bottom/>
      <diagonal/>
    </border>
    <border>
      <left style="medium">
        <color rgb="FFD4537E"/>
      </left>
      <right/>
      <top/>
      <bottom/>
      <diagonal/>
    </border>
    <border>
      <left style="medium">
        <color rgb="FF639922"/>
      </left>
      <right/>
      <top/>
      <bottom/>
      <diagonal/>
    </border>
    <border>
      <left style="medium">
        <color rgb="FFBA7517"/>
      </left>
      <right/>
      <top/>
      <bottom/>
      <diagonal/>
    </border>
    <border>
      <left style="medium">
        <color rgb="FF888780"/>
      </left>
      <right/>
      <top/>
      <bottom/>
      <diagonal/>
    </border>
    <border>
      <left/>
      <right/>
      <top style="thick">
        <color rgb="FFC9A84C"/>
      </top>
      <bottom/>
      <diagonal/>
    </border>
    <border>
      <left/>
      <right/>
      <top style="thick">
        <color rgb="FF1A9E5C"/>
      </top>
      <bottom/>
      <diagonal/>
    </border>
    <border>
      <left/>
      <right/>
      <top style="thick">
        <color rgb="FFB83232"/>
      </top>
      <bottom/>
      <diagonal/>
    </border>
    <border>
      <left/>
      <right/>
      <top/>
      <bottom style="thin">
        <color rgb="FF8A6E2E"/>
      </bottom>
      <diagonal/>
    </border>
    <border>
      <left/>
      <right/>
      <top style="medium">
        <color rgb="FFC9A84C"/>
      </top>
      <bottom/>
      <diagonal/>
    </border>
    <border>
      <left style="thick">
        <color rgb="FFC9A84C"/>
      </left>
      <right/>
      <top/>
      <bottom/>
      <diagonal/>
    </border>
    <border>
      <left style="thick">
        <color rgb="FFD0D0D0"/>
      </left>
      <right/>
      <top/>
      <bottom/>
      <diagonal/>
    </border>
    <border>
      <left style="thick">
        <color rgb="FFCD7F3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8A6E2E"/>
      </bottom>
      <diagonal/>
    </border>
    <border>
      <left/>
      <right style="medium">
        <color indexed="64"/>
      </right>
      <top style="medium">
        <color indexed="64"/>
      </top>
      <bottom style="thin">
        <color rgb="FF8A6E2E"/>
      </bottom>
      <diagonal/>
    </border>
    <border>
      <left style="medium">
        <color indexed="64"/>
      </left>
      <right/>
      <top/>
      <bottom/>
      <diagonal/>
    </border>
    <border>
      <left style="thin">
        <color rgb="FFE4E1D8"/>
      </left>
      <right style="medium">
        <color indexed="64"/>
      </right>
      <top style="thin">
        <color rgb="FFE4E1D8"/>
      </top>
      <bottom style="thin">
        <color rgb="FFE4E1D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E4E1D8"/>
      </left>
      <right style="thin">
        <color rgb="FFE4E1D8"/>
      </right>
      <top style="thin">
        <color rgb="FFE4E1D8"/>
      </top>
      <bottom style="medium">
        <color indexed="64"/>
      </bottom>
      <diagonal/>
    </border>
    <border>
      <left style="thin">
        <color rgb="FFE4E1D8"/>
      </left>
      <right style="medium">
        <color indexed="64"/>
      </right>
      <top style="thin">
        <color rgb="FFE4E1D8"/>
      </top>
      <bottom style="medium">
        <color indexed="64"/>
      </bottom>
      <diagonal/>
    </border>
    <border>
      <left/>
      <right/>
      <top/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</borders>
  <cellStyleXfs count="2">
    <xf numFmtId="0" fontId="0" fillId="0" borderId="0"/>
    <xf numFmtId="9" fontId="69" fillId="0" borderId="0" applyFont="0" applyFill="0" applyBorder="0" applyAlignment="0" applyProtection="0"/>
  </cellStyleXfs>
  <cellXfs count="199">
    <xf numFmtId="0" fontId="0" fillId="0" borderId="0" xfId="0"/>
    <xf numFmtId="0" fontId="13" fillId="6" borderId="0" xfId="0" applyFont="1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5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9" fillId="9" borderId="0" xfId="0" applyFont="1" applyFill="1" applyAlignment="1">
      <alignment horizontal="left" vertical="center"/>
    </xf>
    <xf numFmtId="0" fontId="10" fillId="10" borderId="0" xfId="0" applyFont="1" applyFill="1" applyAlignment="1">
      <alignment horizontal="left" vertical="center"/>
    </xf>
    <xf numFmtId="0" fontId="11" fillId="11" borderId="0" xfId="0" applyFont="1" applyFill="1" applyAlignment="1">
      <alignment horizontal="left" vertical="center"/>
    </xf>
    <xf numFmtId="0" fontId="12" fillId="12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13" fillId="13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0" fontId="0" fillId="14" borderId="0" xfId="0" applyFill="1"/>
    <xf numFmtId="0" fontId="28" fillId="9" borderId="0" xfId="0" applyFont="1" applyFill="1" applyAlignment="1">
      <alignment horizontal="left" vertical="center" indent="1"/>
    </xf>
    <xf numFmtId="0" fontId="13" fillId="4" borderId="0" xfId="0" applyFont="1" applyFill="1" applyAlignment="1">
      <alignment horizontal="center" vertical="center"/>
    </xf>
    <xf numFmtId="0" fontId="18" fillId="5" borderId="11" xfId="0" applyFont="1" applyFill="1" applyBorder="1" applyAlignment="1">
      <alignment horizontal="left" vertical="center" indent="1"/>
    </xf>
    <xf numFmtId="0" fontId="30" fillId="8" borderId="12" xfId="0" applyFont="1" applyFill="1" applyBorder="1" applyAlignment="1">
      <alignment horizontal="center" vertical="center"/>
    </xf>
    <xf numFmtId="164" fontId="31" fillId="9" borderId="0" xfId="0" applyNumberFormat="1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  <xf numFmtId="0" fontId="21" fillId="8" borderId="13" xfId="0" applyFont="1" applyFill="1" applyBorder="1" applyAlignment="1">
      <alignment horizontal="left" vertical="center" indent="1"/>
    </xf>
    <xf numFmtId="0" fontId="8" fillId="8" borderId="0" xfId="0" applyFont="1" applyFill="1" applyAlignment="1">
      <alignment horizontal="left" vertical="center" wrapText="1"/>
    </xf>
    <xf numFmtId="0" fontId="22" fillId="5" borderId="14" xfId="0" applyFont="1" applyFill="1" applyBorder="1" applyAlignment="1">
      <alignment horizontal="left" vertical="center" indent="1"/>
    </xf>
    <xf numFmtId="0" fontId="23" fillId="8" borderId="15" xfId="0" applyFont="1" applyFill="1" applyBorder="1" applyAlignment="1">
      <alignment horizontal="left" vertical="center" indent="1"/>
    </xf>
    <xf numFmtId="0" fontId="24" fillId="5" borderId="16" xfId="0" applyFont="1" applyFill="1" applyBorder="1" applyAlignment="1">
      <alignment horizontal="left" vertical="center" indent="1"/>
    </xf>
    <xf numFmtId="0" fontId="25" fillId="8" borderId="17" xfId="0" applyFont="1" applyFill="1" applyBorder="1" applyAlignment="1">
      <alignment horizontal="left" vertical="center" indent="1"/>
    </xf>
    <xf numFmtId="0" fontId="26" fillId="5" borderId="18" xfId="0" applyFont="1" applyFill="1" applyBorder="1" applyAlignment="1">
      <alignment horizontal="left" vertical="center" indent="1"/>
    </xf>
    <xf numFmtId="0" fontId="27" fillId="8" borderId="19" xfId="0" applyFont="1" applyFill="1" applyBorder="1" applyAlignment="1">
      <alignment horizontal="left" vertical="center" indent="1"/>
    </xf>
    <xf numFmtId="164" fontId="33" fillId="16" borderId="0" xfId="0" applyNumberFormat="1" applyFont="1" applyFill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0" fillId="7" borderId="20" xfId="0" applyFill="1" applyBorder="1"/>
    <xf numFmtId="0" fontId="0" fillId="10" borderId="21" xfId="0" applyFill="1" applyBorder="1"/>
    <xf numFmtId="0" fontId="0" fillId="12" borderId="22" xfId="0" applyFill="1" applyBorder="1"/>
    <xf numFmtId="0" fontId="0" fillId="5" borderId="20" xfId="0" applyFill="1" applyBorder="1"/>
    <xf numFmtId="0" fontId="35" fillId="7" borderId="0" xfId="0" applyFont="1" applyFill="1" applyAlignment="1">
      <alignment horizontal="center" vertical="center"/>
    </xf>
    <xf numFmtId="0" fontId="35" fillId="10" borderId="0" xfId="0" applyFont="1" applyFill="1" applyAlignment="1">
      <alignment horizontal="center" vertical="center"/>
    </xf>
    <xf numFmtId="0" fontId="35" fillId="12" borderId="0" xfId="0" applyFont="1" applyFill="1" applyAlignment="1">
      <alignment horizontal="center" vertical="center"/>
    </xf>
    <xf numFmtId="0" fontId="35" fillId="5" borderId="0" xfId="0" applyFont="1" applyFill="1" applyAlignment="1">
      <alignment horizontal="center" vertical="center"/>
    </xf>
    <xf numFmtId="164" fontId="36" fillId="7" borderId="0" xfId="0" applyNumberFormat="1" applyFont="1" applyFill="1" applyAlignment="1">
      <alignment horizontal="center" vertical="center" wrapText="1"/>
    </xf>
    <xf numFmtId="1" fontId="36" fillId="5" borderId="0" xfId="0" applyNumberFormat="1" applyFont="1" applyFill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10" borderId="0" xfId="0" applyFont="1" applyFill="1" applyAlignment="1">
      <alignment horizontal="center" vertical="center" wrapText="1"/>
    </xf>
    <xf numFmtId="0" fontId="20" fillId="12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18" fillId="5" borderId="2" xfId="0" applyFont="1" applyFill="1" applyBorder="1" applyAlignment="1">
      <alignment horizontal="left" vertical="center" indent="1"/>
    </xf>
    <xf numFmtId="164" fontId="37" fillId="9" borderId="0" xfId="0" applyNumberFormat="1" applyFont="1" applyFill="1" applyAlignment="1">
      <alignment horizontal="center" vertical="center"/>
    </xf>
    <xf numFmtId="0" fontId="21" fillId="8" borderId="3" xfId="0" applyFont="1" applyFill="1" applyBorder="1" applyAlignment="1">
      <alignment horizontal="left" vertical="center" indent="1"/>
    </xf>
    <xf numFmtId="0" fontId="22" fillId="5" borderId="4" xfId="0" applyFont="1" applyFill="1" applyBorder="1" applyAlignment="1">
      <alignment horizontal="left" vertical="center" indent="1"/>
    </xf>
    <xf numFmtId="0" fontId="23" fillId="8" borderId="5" xfId="0" applyFont="1" applyFill="1" applyBorder="1" applyAlignment="1">
      <alignment horizontal="left" vertical="center" indent="1"/>
    </xf>
    <xf numFmtId="0" fontId="24" fillId="5" borderId="6" xfId="0" applyFont="1" applyFill="1" applyBorder="1" applyAlignment="1">
      <alignment horizontal="left" vertical="center" indent="1"/>
    </xf>
    <xf numFmtId="0" fontId="25" fillId="8" borderId="7" xfId="0" applyFont="1" applyFill="1" applyBorder="1" applyAlignment="1">
      <alignment horizontal="left" vertical="center" indent="1"/>
    </xf>
    <xf numFmtId="0" fontId="26" fillId="5" borderId="8" xfId="0" applyFont="1" applyFill="1" applyBorder="1" applyAlignment="1">
      <alignment horizontal="left" vertical="center" indent="1"/>
    </xf>
    <xf numFmtId="0" fontId="27" fillId="8" borderId="9" xfId="0" applyFont="1" applyFill="1" applyBorder="1" applyAlignment="1">
      <alignment horizontal="left" vertical="center" indent="1"/>
    </xf>
    <xf numFmtId="0" fontId="32" fillId="17" borderId="0" xfId="0" applyFont="1" applyFill="1" applyAlignment="1">
      <alignment horizontal="center" vertical="center"/>
    </xf>
    <xf numFmtId="164" fontId="38" fillId="9" borderId="0" xfId="0" applyNumberFormat="1" applyFont="1" applyFill="1" applyAlignment="1">
      <alignment horizontal="center" vertical="center"/>
    </xf>
    <xf numFmtId="0" fontId="39" fillId="9" borderId="0" xfId="0" applyFont="1" applyFill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9" fillId="16" borderId="25" xfId="0" applyFont="1" applyFill="1" applyBorder="1" applyAlignment="1">
      <alignment horizontal="center" vertical="center"/>
    </xf>
    <xf numFmtId="0" fontId="50" fillId="16" borderId="0" xfId="0" applyFont="1" applyFill="1" applyAlignment="1">
      <alignment horizontal="left" vertical="center" indent="1"/>
    </xf>
    <xf numFmtId="2" fontId="51" fillId="16" borderId="0" xfId="0" applyNumberFormat="1" applyFont="1" applyFill="1" applyAlignment="1">
      <alignment horizontal="center" vertical="center"/>
    </xf>
    <xf numFmtId="0" fontId="52" fillId="16" borderId="0" xfId="0" applyFont="1" applyFill="1" applyAlignment="1">
      <alignment horizontal="left" vertical="center" indent="1"/>
    </xf>
    <xf numFmtId="0" fontId="53" fillId="16" borderId="0" xfId="0" applyFont="1" applyFill="1" applyAlignment="1">
      <alignment horizontal="center" vertical="center"/>
    </xf>
    <xf numFmtId="0" fontId="54" fillId="18" borderId="26" xfId="0" applyFont="1" applyFill="1" applyBorder="1" applyAlignment="1">
      <alignment horizontal="center" vertical="center"/>
    </xf>
    <xf numFmtId="0" fontId="38" fillId="18" borderId="0" xfId="0" applyFont="1" applyFill="1" applyAlignment="1">
      <alignment horizontal="left" vertical="center" indent="1"/>
    </xf>
    <xf numFmtId="2" fontId="37" fillId="18" borderId="0" xfId="0" applyNumberFormat="1" applyFont="1" applyFill="1" applyAlignment="1">
      <alignment horizontal="center" vertical="center"/>
    </xf>
    <xf numFmtId="0" fontId="52" fillId="18" borderId="0" xfId="0" applyFont="1" applyFill="1" applyAlignment="1">
      <alignment horizontal="left" vertical="center" indent="1"/>
    </xf>
    <xf numFmtId="0" fontId="53" fillId="18" borderId="0" xfId="0" applyFont="1" applyFill="1" applyAlignment="1">
      <alignment horizontal="center" vertical="center"/>
    </xf>
    <xf numFmtId="0" fontId="55" fillId="19" borderId="27" xfId="0" applyFont="1" applyFill="1" applyBorder="1" applyAlignment="1">
      <alignment horizontal="center" vertical="center"/>
    </xf>
    <xf numFmtId="0" fontId="56" fillId="19" borderId="0" xfId="0" applyFont="1" applyFill="1" applyAlignment="1">
      <alignment horizontal="left" vertical="center" indent="1"/>
    </xf>
    <xf numFmtId="2" fontId="57" fillId="19" borderId="0" xfId="0" applyNumberFormat="1" applyFont="1" applyFill="1" applyAlignment="1">
      <alignment horizontal="center" vertical="center"/>
    </xf>
    <xf numFmtId="0" fontId="52" fillId="19" borderId="0" xfId="0" applyFont="1" applyFill="1" applyAlignment="1">
      <alignment horizontal="left" vertical="center" indent="1"/>
    </xf>
    <xf numFmtId="0" fontId="53" fillId="19" borderId="0" xfId="0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 indent="1"/>
    </xf>
    <xf numFmtId="2" fontId="38" fillId="5" borderId="0" xfId="0" applyNumberFormat="1" applyFont="1" applyFill="1" applyAlignment="1">
      <alignment horizontal="center" vertical="center"/>
    </xf>
    <xf numFmtId="0" fontId="59" fillId="5" borderId="0" xfId="0" applyFont="1" applyFill="1" applyAlignment="1">
      <alignment horizontal="left" vertical="center" indent="1"/>
    </xf>
    <xf numFmtId="0" fontId="53" fillId="5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right" vertical="center" indent="1"/>
    </xf>
    <xf numFmtId="0" fontId="0" fillId="7" borderId="0" xfId="0" applyFill="1"/>
    <xf numFmtId="0" fontId="0" fillId="7" borderId="21" xfId="0" applyFill="1" applyBorder="1"/>
    <xf numFmtId="0" fontId="0" fillId="7" borderId="22" xfId="0" applyFill="1" applyBorder="1"/>
    <xf numFmtId="164" fontId="60" fillId="7" borderId="20" xfId="0" applyNumberFormat="1" applyFont="1" applyFill="1" applyBorder="1" applyAlignment="1">
      <alignment horizontal="center" vertical="center"/>
    </xf>
    <xf numFmtId="0" fontId="45" fillId="10" borderId="0" xfId="0" applyFont="1" applyFill="1" applyAlignment="1">
      <alignment horizontal="left" vertical="center"/>
    </xf>
    <xf numFmtId="0" fontId="46" fillId="12" borderId="0" xfId="0" applyFont="1" applyFill="1" applyAlignment="1">
      <alignment horizontal="left" vertical="center"/>
    </xf>
    <xf numFmtId="0" fontId="34" fillId="7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8" fillId="5" borderId="0" xfId="0" applyFont="1" applyFill="1" applyAlignment="1">
      <alignment horizontal="left" vertical="center" indent="1"/>
    </xf>
    <xf numFmtId="0" fontId="21" fillId="8" borderId="0" xfId="0" applyFont="1" applyFill="1" applyAlignment="1">
      <alignment horizontal="left" vertical="center" indent="1"/>
    </xf>
    <xf numFmtId="0" fontId="22" fillId="5" borderId="0" xfId="0" applyFont="1" applyFill="1" applyAlignment="1">
      <alignment horizontal="left" vertical="center" indent="1"/>
    </xf>
    <xf numFmtId="0" fontId="23" fillId="8" borderId="0" xfId="0" applyFont="1" applyFill="1" applyAlignment="1">
      <alignment horizontal="left" vertical="center" indent="1"/>
    </xf>
    <xf numFmtId="0" fontId="24" fillId="5" borderId="0" xfId="0" applyFont="1" applyFill="1" applyAlignment="1">
      <alignment horizontal="left" vertical="center" indent="1"/>
    </xf>
    <xf numFmtId="0" fontId="25" fillId="8" borderId="0" xfId="0" applyFont="1" applyFill="1" applyAlignment="1">
      <alignment horizontal="left" vertical="center" indent="1"/>
    </xf>
    <xf numFmtId="0" fontId="26" fillId="5" borderId="0" xfId="0" applyFont="1" applyFill="1" applyAlignment="1">
      <alignment horizontal="left" vertical="center" indent="1"/>
    </xf>
    <xf numFmtId="0" fontId="45" fillId="0" borderId="0" xfId="0" applyFont="1" applyAlignment="1">
      <alignment vertical="center"/>
    </xf>
    <xf numFmtId="0" fontId="13" fillId="13" borderId="28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65" fillId="22" borderId="30" xfId="0" applyFont="1" applyFill="1" applyBorder="1" applyAlignment="1">
      <alignment horizontal="center" vertical="center"/>
    </xf>
    <xf numFmtId="0" fontId="65" fillId="22" borderId="31" xfId="0" applyFont="1" applyFill="1" applyBorder="1" applyAlignment="1">
      <alignment horizontal="center" vertical="center"/>
    </xf>
    <xf numFmtId="0" fontId="18" fillId="5" borderId="32" xfId="0" applyFont="1" applyFill="1" applyBorder="1" applyAlignment="1">
      <alignment horizontal="left" vertical="center" indent="1"/>
    </xf>
    <xf numFmtId="0" fontId="30" fillId="8" borderId="33" xfId="0" applyFont="1" applyFill="1" applyBorder="1" applyAlignment="1">
      <alignment horizontal="center" vertical="center"/>
    </xf>
    <xf numFmtId="0" fontId="21" fillId="8" borderId="32" xfId="0" applyFont="1" applyFill="1" applyBorder="1" applyAlignment="1">
      <alignment horizontal="left" vertical="center" indent="1"/>
    </xf>
    <xf numFmtId="0" fontId="22" fillId="5" borderId="32" xfId="0" applyFont="1" applyFill="1" applyBorder="1" applyAlignment="1">
      <alignment horizontal="left" vertical="center" indent="1"/>
    </xf>
    <xf numFmtId="0" fontId="23" fillId="8" borderId="32" xfId="0" applyFont="1" applyFill="1" applyBorder="1" applyAlignment="1">
      <alignment horizontal="left" vertical="center" indent="1"/>
    </xf>
    <xf numFmtId="0" fontId="24" fillId="5" borderId="32" xfId="0" applyFont="1" applyFill="1" applyBorder="1" applyAlignment="1">
      <alignment horizontal="left" vertical="center" indent="1"/>
    </xf>
    <xf numFmtId="0" fontId="25" fillId="8" borderId="32" xfId="0" applyFont="1" applyFill="1" applyBorder="1" applyAlignment="1">
      <alignment horizontal="left" vertical="center" indent="1"/>
    </xf>
    <xf numFmtId="0" fontId="26" fillId="5" borderId="32" xfId="0" applyFont="1" applyFill="1" applyBorder="1" applyAlignment="1">
      <alignment horizontal="left" vertical="center" indent="1"/>
    </xf>
    <xf numFmtId="0" fontId="27" fillId="8" borderId="34" xfId="0" applyFont="1" applyFill="1" applyBorder="1" applyAlignment="1">
      <alignment horizontal="left" vertical="center" indent="1"/>
    </xf>
    <xf numFmtId="0" fontId="27" fillId="8" borderId="35" xfId="0" applyFont="1" applyFill="1" applyBorder="1" applyAlignment="1">
      <alignment horizontal="left" vertical="center" indent="1"/>
    </xf>
    <xf numFmtId="0" fontId="30" fillId="8" borderId="36" xfId="0" applyFont="1" applyFill="1" applyBorder="1" applyAlignment="1">
      <alignment horizontal="center" vertical="center"/>
    </xf>
    <xf numFmtId="0" fontId="30" fillId="8" borderId="37" xfId="0" applyFont="1" applyFill="1" applyBorder="1" applyAlignment="1">
      <alignment horizontal="center" vertical="center"/>
    </xf>
    <xf numFmtId="0" fontId="29" fillId="5" borderId="10" xfId="0" applyFont="1" applyFill="1" applyBorder="1" applyAlignment="1" applyProtection="1">
      <alignment horizontal="left" vertical="center" indent="1"/>
      <protection locked="0"/>
    </xf>
    <xf numFmtId="0" fontId="29" fillId="8" borderId="10" xfId="0" applyFont="1" applyFill="1" applyBorder="1" applyAlignment="1" applyProtection="1">
      <alignment horizontal="left" vertical="center" indent="1"/>
      <protection locked="0"/>
    </xf>
    <xf numFmtId="0" fontId="30" fillId="8" borderId="12" xfId="0" applyFont="1" applyFill="1" applyBorder="1" applyAlignment="1" applyProtection="1">
      <alignment horizontal="center" vertical="center"/>
      <protection locked="0"/>
    </xf>
    <xf numFmtId="0" fontId="29" fillId="8" borderId="10" xfId="0" applyFont="1" applyFill="1" applyBorder="1" applyAlignment="1" applyProtection="1">
      <alignment horizontal="left" vertical="center" wrapText="1"/>
      <protection locked="0"/>
    </xf>
    <xf numFmtId="0" fontId="29" fillId="8" borderId="10" xfId="0" applyFont="1" applyFill="1" applyBorder="1" applyAlignment="1" applyProtection="1">
      <alignment horizontal="center" vertical="center"/>
      <protection locked="0"/>
    </xf>
    <xf numFmtId="2" fontId="41" fillId="9" borderId="0" xfId="0" applyNumberFormat="1" applyFont="1" applyFill="1" applyAlignment="1">
      <alignment horizontal="center" vertical="center"/>
    </xf>
    <xf numFmtId="0" fontId="5" fillId="3" borderId="24" xfId="0" applyFont="1" applyFill="1" applyBorder="1" applyAlignment="1">
      <alignment horizontal="right" vertical="center"/>
    </xf>
    <xf numFmtId="2" fontId="42" fillId="7" borderId="24" xfId="0" applyNumberFormat="1" applyFont="1" applyFill="1" applyBorder="1" applyAlignment="1">
      <alignment horizontal="center" vertical="center"/>
    </xf>
    <xf numFmtId="2" fontId="43" fillId="16" borderId="24" xfId="0" applyNumberFormat="1" applyFont="1" applyFill="1" applyBorder="1" applyAlignment="1">
      <alignment horizontal="center" vertical="center"/>
    </xf>
    <xf numFmtId="2" fontId="33" fillId="16" borderId="0" xfId="0" applyNumberFormat="1" applyFont="1" applyFill="1" applyAlignment="1">
      <alignment horizontal="center" vertical="center"/>
    </xf>
    <xf numFmtId="14" fontId="29" fillId="5" borderId="10" xfId="0" applyNumberFormat="1" applyFont="1" applyFill="1" applyBorder="1" applyAlignment="1" applyProtection="1">
      <alignment horizontal="left" vertical="center" indent="1"/>
      <protection locked="0"/>
    </xf>
    <xf numFmtId="49" fontId="67" fillId="10" borderId="0" xfId="0" applyNumberFormat="1" applyFont="1" applyFill="1" applyAlignment="1">
      <alignment horizontal="center" vertical="center" wrapText="1"/>
    </xf>
    <xf numFmtId="49" fontId="68" fillId="1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8" borderId="0" xfId="0" applyFont="1" applyFill="1" applyAlignment="1">
      <alignment horizontal="left" vertical="center" wrapText="1"/>
    </xf>
    <xf numFmtId="0" fontId="8" fillId="9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4" fillId="14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6" fillId="8" borderId="0" xfId="0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5" borderId="2" xfId="0" applyFont="1" applyFill="1" applyBorder="1" applyAlignment="1">
      <alignment horizontal="left" vertical="center" wrapText="1"/>
    </xf>
    <xf numFmtId="0" fontId="19" fillId="5" borderId="0" xfId="0" applyFont="1" applyFill="1" applyAlignment="1">
      <alignment horizontal="left" vertical="center" wrapText="1"/>
    </xf>
    <xf numFmtId="0" fontId="20" fillId="5" borderId="0" xfId="0" applyFont="1" applyFill="1" applyAlignment="1">
      <alignment horizontal="left" vertical="center" wrapText="1"/>
    </xf>
    <xf numFmtId="0" fontId="21" fillId="8" borderId="3" xfId="0" applyFont="1" applyFill="1" applyBorder="1" applyAlignment="1">
      <alignment horizontal="left" vertical="center" wrapText="1"/>
    </xf>
    <xf numFmtId="0" fontId="19" fillId="8" borderId="0" xfId="0" applyFont="1" applyFill="1" applyAlignment="1">
      <alignment horizontal="left" vertical="center" wrapText="1"/>
    </xf>
    <xf numFmtId="0" fontId="20" fillId="8" borderId="0" xfId="0" applyFont="1" applyFill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0" fontId="23" fillId="8" borderId="5" xfId="0" applyFont="1" applyFill="1" applyBorder="1" applyAlignment="1">
      <alignment horizontal="left" vertical="center" wrapText="1"/>
    </xf>
    <xf numFmtId="0" fontId="24" fillId="5" borderId="6" xfId="0" applyFont="1" applyFill="1" applyBorder="1" applyAlignment="1">
      <alignment horizontal="left" vertical="center" wrapText="1"/>
    </xf>
    <xf numFmtId="0" fontId="27" fillId="8" borderId="9" xfId="0" applyFont="1" applyFill="1" applyBorder="1" applyAlignment="1">
      <alignment horizontal="left" vertical="center" wrapText="1"/>
    </xf>
    <xf numFmtId="0" fontId="25" fillId="8" borderId="7" xfId="0" applyFont="1" applyFill="1" applyBorder="1" applyAlignment="1">
      <alignment horizontal="left" vertical="center" wrapText="1"/>
    </xf>
    <xf numFmtId="0" fontId="26" fillId="5" borderId="8" xfId="0" applyFont="1" applyFill="1" applyBorder="1" applyAlignment="1">
      <alignment horizontal="left" vertical="center" wrapText="1"/>
    </xf>
    <xf numFmtId="0" fontId="29" fillId="5" borderId="10" xfId="0" applyFont="1" applyFill="1" applyBorder="1" applyAlignment="1" applyProtection="1">
      <alignment horizontal="left" vertical="center" indent="1"/>
      <protection locked="0"/>
    </xf>
    <xf numFmtId="0" fontId="29" fillId="8" borderId="10" xfId="0" applyFont="1" applyFill="1" applyBorder="1" applyAlignment="1" applyProtection="1">
      <alignment horizontal="left" vertical="center" indent="1"/>
      <protection locked="0"/>
    </xf>
    <xf numFmtId="0" fontId="17" fillId="15" borderId="0" xfId="0" applyFont="1" applyFill="1" applyAlignment="1">
      <alignment horizontal="center" vertical="center" wrapText="1"/>
    </xf>
    <xf numFmtId="0" fontId="32" fillId="3" borderId="0" xfId="0" applyFont="1" applyFill="1" applyAlignment="1">
      <alignment horizontal="right" vertical="center"/>
    </xf>
    <xf numFmtId="0" fontId="13" fillId="13" borderId="0" xfId="0" applyFont="1" applyFill="1" applyAlignment="1">
      <alignment horizontal="center" vertical="center"/>
    </xf>
    <xf numFmtId="0" fontId="63" fillId="2" borderId="0" xfId="0" applyFont="1" applyFill="1" applyAlignment="1">
      <alignment horizontal="left" vertical="center"/>
    </xf>
    <xf numFmtId="0" fontId="15" fillId="9" borderId="0" xfId="0" applyFont="1" applyFill="1" applyAlignment="1">
      <alignment horizontal="right" vertical="center"/>
    </xf>
    <xf numFmtId="0" fontId="29" fillId="8" borderId="10" xfId="0" applyFont="1" applyFill="1" applyBorder="1"/>
    <xf numFmtId="0" fontId="46" fillId="12" borderId="0" xfId="0" applyFont="1" applyFill="1" applyAlignment="1">
      <alignment horizontal="center" vertical="center"/>
    </xf>
    <xf numFmtId="0" fontId="66" fillId="23" borderId="0" xfId="0" applyFont="1" applyFill="1" applyAlignment="1">
      <alignment horizontal="center" vertical="center"/>
    </xf>
    <xf numFmtId="0" fontId="64" fillId="21" borderId="0" xfId="0" applyFont="1" applyFill="1" applyAlignment="1">
      <alignment horizontal="center" vertical="center"/>
    </xf>
    <xf numFmtId="0" fontId="64" fillId="20" borderId="0" xfId="0" applyFont="1" applyFill="1" applyAlignment="1">
      <alignment horizontal="center" vertical="center"/>
    </xf>
    <xf numFmtId="0" fontId="6" fillId="7" borderId="25" xfId="0" applyFont="1" applyFill="1" applyBorder="1" applyAlignment="1">
      <alignment horizontal="left" vertical="center" indent="1"/>
    </xf>
    <xf numFmtId="0" fontId="8" fillId="8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47" fillId="5" borderId="1" xfId="0" applyFont="1" applyFill="1" applyBorder="1" applyAlignment="1">
      <alignment horizontal="left" vertical="center" wrapText="1"/>
    </xf>
    <xf numFmtId="0" fontId="48" fillId="11" borderId="0" xfId="0" applyFont="1" applyFill="1" applyAlignment="1">
      <alignment horizontal="left" vertical="center" wrapText="1"/>
    </xf>
    <xf numFmtId="0" fontId="0" fillId="7" borderId="0" xfId="0" applyFill="1" applyAlignment="1">
      <alignment horizontal="center"/>
    </xf>
    <xf numFmtId="0" fontId="28" fillId="5" borderId="0" xfId="0" applyFont="1" applyFill="1" applyAlignment="1">
      <alignment horizontal="left" vertical="center" indent="1"/>
    </xf>
    <xf numFmtId="0" fontId="61" fillId="7" borderId="0" xfId="0" applyFont="1" applyFill="1" applyAlignment="1">
      <alignment horizontal="left" vertical="center"/>
    </xf>
    <xf numFmtId="0" fontId="39" fillId="10" borderId="0" xfId="0" applyFont="1" applyFill="1" applyAlignment="1">
      <alignment horizontal="left" vertical="center" indent="1"/>
    </xf>
    <xf numFmtId="0" fontId="62" fillId="0" borderId="0" xfId="0" applyFont="1" applyAlignment="1">
      <alignment horizontal="center" vertical="center"/>
    </xf>
    <xf numFmtId="0" fontId="0" fillId="0" borderId="38" xfId="0" applyBorder="1"/>
    <xf numFmtId="0" fontId="0" fillId="0" borderId="0" xfId="0" applyBorder="1"/>
    <xf numFmtId="0" fontId="0" fillId="5" borderId="0" xfId="0" applyFill="1" applyBorder="1"/>
    <xf numFmtId="9" fontId="70" fillId="5" borderId="0" xfId="1" applyFont="1" applyFill="1" applyAlignment="1">
      <alignment horizontal="center" vertical="center" wrapText="1"/>
    </xf>
    <xf numFmtId="9" fontId="71" fillId="5" borderId="0" xfId="1" applyFont="1" applyFill="1" applyAlignment="1">
      <alignment horizontal="center" vertical="center" wrapText="1"/>
    </xf>
    <xf numFmtId="0" fontId="72" fillId="5" borderId="10" xfId="0" applyFont="1" applyFill="1" applyBorder="1" applyAlignment="1" applyProtection="1">
      <alignment horizontal="left" vertical="center" indent="1"/>
      <protection locked="0"/>
    </xf>
    <xf numFmtId="0" fontId="72" fillId="8" borderId="10" xfId="0" applyFont="1" applyFill="1" applyBorder="1" applyAlignment="1" applyProtection="1">
      <alignment horizontal="left" vertical="center" indent="1"/>
      <protection locked="0"/>
    </xf>
    <xf numFmtId="0" fontId="0" fillId="5" borderId="39" xfId="0" applyFill="1" applyBorder="1"/>
    <xf numFmtId="0" fontId="0" fillId="4" borderId="0" xfId="0" applyFill="1" applyBorder="1"/>
    <xf numFmtId="0" fontId="72" fillId="5" borderId="10" xfId="0" applyFont="1" applyFill="1" applyBorder="1" applyAlignment="1" applyProtection="1">
      <alignment horizontal="left" vertical="center" indent="1"/>
      <protection locked="0"/>
    </xf>
    <xf numFmtId="0" fontId="72" fillId="8" borderId="10" xfId="0" applyFont="1" applyFill="1" applyBorder="1" applyAlignment="1" applyProtection="1">
      <alignment horizontal="left" vertical="center" indent="1"/>
      <protection locked="0"/>
    </xf>
    <xf numFmtId="0" fontId="73" fillId="4" borderId="0" xfId="0" applyFont="1" applyFill="1" applyAlignment="1">
      <alignment horizontal="center" vertical="center" wrapText="1"/>
    </xf>
    <xf numFmtId="0" fontId="40" fillId="8" borderId="23" xfId="0" applyFont="1" applyFill="1" applyBorder="1" applyAlignment="1" applyProtection="1">
      <alignment horizontal="center" vertical="center"/>
      <protection locked="0"/>
    </xf>
    <xf numFmtId="0" fontId="74" fillId="3" borderId="0" xfId="0" applyFont="1" applyFill="1" applyAlignment="1">
      <alignment horizontal="left" vertical="center"/>
    </xf>
    <xf numFmtId="0" fontId="75" fillId="5" borderId="1" xfId="0" applyFont="1" applyFill="1" applyBorder="1" applyAlignment="1">
      <alignment horizontal="left" vertical="center" wrapText="1"/>
    </xf>
    <xf numFmtId="0" fontId="75" fillId="5" borderId="0" xfId="0" applyFont="1" applyFill="1" applyAlignment="1">
      <alignment horizontal="left" vertical="center" wrapText="1"/>
    </xf>
    <xf numFmtId="0" fontId="75" fillId="8" borderId="0" xfId="0" applyFont="1" applyFill="1" applyAlignment="1">
      <alignment horizontal="left" vertical="center" wrapText="1"/>
    </xf>
    <xf numFmtId="0" fontId="76" fillId="8" borderId="0" xfId="0" applyFont="1" applyFill="1" applyAlignment="1">
      <alignment horizontal="left" vertical="center" wrapText="1"/>
    </xf>
    <xf numFmtId="0" fontId="76" fillId="5" borderId="0" xfId="0" applyFont="1" applyFill="1" applyAlignment="1">
      <alignment horizontal="left" vertical="center" wrapText="1"/>
    </xf>
    <xf numFmtId="0" fontId="77" fillId="8" borderId="0" xfId="0" applyFont="1" applyFill="1" applyAlignment="1">
      <alignment horizontal="left" vertical="center" wrapText="1"/>
    </xf>
    <xf numFmtId="0" fontId="77" fillId="5" borderId="0" xfId="0" applyFont="1" applyFill="1" applyAlignment="1">
      <alignment horizontal="left" vertical="center" wrapText="1"/>
    </xf>
    <xf numFmtId="0" fontId="78" fillId="5" borderId="1" xfId="0" applyFont="1" applyFill="1" applyBorder="1" applyAlignment="1">
      <alignment horizontal="left" vertical="center" wrapText="1"/>
    </xf>
    <xf numFmtId="0" fontId="72" fillId="8" borderId="10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ercent" xfId="1" builtinId="5"/>
  </cellStyles>
  <dxfs count="26">
    <dxf>
      <font>
        <b/>
        <color rgb="FFB83232"/>
      </font>
      <fill>
        <patternFill>
          <bgColor rgb="FFFCEAEA"/>
        </patternFill>
      </fill>
    </dxf>
    <dxf>
      <font>
        <b/>
        <color rgb="FFD4870A"/>
      </font>
      <fill>
        <patternFill>
          <bgColor rgb="FFFEF3DC"/>
        </patternFill>
      </fill>
    </dxf>
    <dxf>
      <font>
        <b/>
        <color rgb="FF1A9E5C"/>
      </font>
      <fill>
        <patternFill>
          <bgColor rgb="FFD4F5E5"/>
        </patternFill>
      </fill>
    </dxf>
    <dxf>
      <font>
        <b/>
        <sz val="14"/>
        <color rgb="FFD4870A"/>
      </font>
      <fill>
        <patternFill>
          <bgColor rgb="FFFEF3DC"/>
        </patternFill>
      </fill>
    </dxf>
    <dxf>
      <font>
        <b/>
        <sz val="14"/>
        <color rgb="FFB83232"/>
      </font>
      <fill>
        <patternFill>
          <bgColor rgb="FFFCEAEA"/>
        </patternFill>
      </fill>
    </dxf>
    <dxf>
      <font>
        <b/>
        <sz val="14"/>
        <color rgb="FF1A9E5C"/>
      </font>
      <fill>
        <patternFill>
          <bgColor rgb="FFD4F5E5"/>
        </patternFill>
      </fill>
    </dxf>
    <dxf>
      <font>
        <b/>
        <color rgb="FF1A9E5C"/>
      </font>
      <fill>
        <patternFill>
          <bgColor rgb="FFD4F5E5"/>
        </patternFill>
      </fill>
    </dxf>
    <dxf>
      <font>
        <b/>
        <color rgb="FF8A6E2E"/>
      </font>
      <fill>
        <patternFill>
          <bgColor rgb="FFFBF0D0"/>
        </patternFill>
      </fill>
    </dxf>
    <dxf>
      <font>
        <color theme="5" tint="-0.24994659260841701"/>
      </font>
      <fill>
        <patternFill>
          <bgColor theme="5" tint="-0.24994659260841701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50"/>
      </font>
      <fill>
        <patternFill>
          <bgColor rgb="FF00B050"/>
        </patternFill>
      </fill>
    </dxf>
    <dxf>
      <font>
        <i/>
        <color rgb="FF8A887F"/>
      </font>
      <fill>
        <patternFill>
          <bgColor rgb="FFF0EEE8"/>
        </patternFill>
      </fill>
    </dxf>
    <dxf>
      <font>
        <b/>
        <color rgb="FFD4870A"/>
      </font>
      <fill>
        <patternFill>
          <bgColor rgb="FFFEF3DC"/>
        </patternFill>
      </fill>
    </dxf>
    <dxf>
      <font>
        <b/>
        <color rgb="FF1A9E5C"/>
      </font>
      <fill>
        <patternFill>
          <bgColor rgb="FFD4F5E5"/>
        </patternFill>
      </fill>
    </dxf>
    <dxf>
      <font>
        <b/>
        <color rgb="FF1A9E5C"/>
      </font>
      <fill>
        <patternFill>
          <bgColor rgb="FFD4F5E5"/>
        </patternFill>
      </fill>
    </dxf>
    <dxf>
      <font>
        <b/>
        <color rgb="FFB83232"/>
      </font>
      <fill>
        <patternFill>
          <bgColor rgb="FFFCEAEA"/>
        </patternFill>
      </fill>
    </dxf>
    <dxf>
      <font>
        <b/>
        <color rgb="FFB83232"/>
      </font>
      <fill>
        <patternFill>
          <bgColor rgb="FFFCEAEA"/>
        </patternFill>
      </fill>
    </dxf>
    <dxf>
      <font>
        <b/>
        <color rgb="FFD4870A"/>
      </font>
      <fill>
        <patternFill>
          <bgColor rgb="FFFEF3DC"/>
        </patternFill>
      </fill>
    </dxf>
    <dxf>
      <font>
        <b/>
        <color rgb="FF1A9E5C"/>
      </font>
      <fill>
        <patternFill>
          <bgColor rgb="FFD4F5E5"/>
        </patternFill>
      </fill>
    </dxf>
    <dxf>
      <font>
        <b/>
        <sz val="14"/>
        <color rgb="FFD4870A"/>
      </font>
      <fill>
        <patternFill>
          <bgColor rgb="FFFEF3DC"/>
        </patternFill>
      </fill>
    </dxf>
    <dxf>
      <font>
        <b/>
        <sz val="14"/>
        <color rgb="FFB83232"/>
      </font>
      <fill>
        <patternFill>
          <bgColor rgb="FFFCEAEA"/>
        </patternFill>
      </fill>
    </dxf>
    <dxf>
      <font>
        <b/>
        <sz val="14"/>
        <color rgb="FF1A9E5C"/>
      </font>
      <fill>
        <patternFill>
          <bgColor rgb="FFD4F5E5"/>
        </patternFill>
      </fill>
    </dxf>
    <dxf>
      <font>
        <b/>
        <color rgb="FFB83232"/>
      </font>
      <fill>
        <patternFill>
          <bgColor rgb="FFFCEAEA"/>
        </patternFill>
      </fill>
    </dxf>
    <dxf>
      <font>
        <b/>
        <color rgb="FFD4870A"/>
      </font>
      <fill>
        <patternFill>
          <bgColor rgb="FFFEF3DC"/>
        </patternFill>
      </fill>
    </dxf>
    <dxf>
      <font>
        <b/>
        <color rgb="FF1A9E5C"/>
      </font>
      <fill>
        <patternFill>
          <bgColor rgb="FFD4F5E5"/>
        </patternFill>
      </fill>
    </dxf>
  </dxfs>
  <tableStyles count="0" defaultTableStyle="TableStyleMedium2" defaultPivotStyle="PivotStyleLight16"/>
  <colors>
    <indexedColors>
      <rgbColor rgb="FF000000"/>
      <rgbColor rgb="FFF8F7F4"/>
      <rgbColor rgb="FFFF0000"/>
      <rgbColor rgb="FF00FF00"/>
      <rgbColor rgb="FF0000CC"/>
      <rgbColor rgb="FFFDF6E8"/>
      <rgbColor rgb="FFFF00FF"/>
      <rgbColor rgb="FF00FFFF"/>
      <rgbColor rgb="FF800000"/>
      <rgbColor rgb="FF008000"/>
      <rgbColor rgb="FF080F1A"/>
      <rgbColor rgb="FF8A6E2E"/>
      <rgbColor rgb="FF800080"/>
      <rgbColor rgb="FF1A9E5C"/>
      <rgbColor rgb="FFC9A84C"/>
      <rgbColor rgb="FF888780"/>
      <rgbColor rgb="FF8A887F"/>
      <rgbColor rgb="FFD4537E"/>
      <rgbColor rgb="FFFEF9E7"/>
      <rgbColor rgb="FFF0EEE8"/>
      <rgbColor rgb="FF660066"/>
      <rgbColor rgb="FFCD7F32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0E8"/>
      <rgbColor rgb="FFD4F5E5"/>
      <rgbColor rgb="FFFBF0D0"/>
      <rgbColor rgb="FFFCEAEA"/>
      <rgbColor rgb="FFFEF3DC"/>
      <rgbColor rgb="FFF9F6EF"/>
      <rgbColor rgb="FFE4E1D8"/>
      <rgbColor rgb="FF378ADD"/>
      <rgbColor rgb="FF33CCCC"/>
      <rgbColor rgb="FF639922"/>
      <rgbColor rgb="FFD4AC0D"/>
      <rgbColor rgb="FFD4870A"/>
      <rgbColor rgb="FFD85A30"/>
      <rgbColor rgb="FF534AB7"/>
      <rgbColor rgb="FF8A9BB0"/>
      <rgbColor rgb="FF0D1B2A"/>
      <rgbColor rgb="FF1D9E75"/>
      <rgbColor rgb="FF111F30"/>
      <rgbColor rgb="FF1A1917"/>
      <rgbColor rgb="FFB83232"/>
      <rgbColor rgb="FFBA7517"/>
      <rgbColor rgb="FF555450"/>
      <rgbColor rgb="FF16223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86E37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200" b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Average Leadership Competency</a:t>
            </a:r>
            <a:r>
              <a:rPr lang="en-US" sz="1200" b="0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Scores</a:t>
            </a:r>
            <a:endParaRPr lang="en-US" sz="1200" b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'🔄 Feedback Ratings'!$I$5</c:f>
              <c:strCache>
                <c:ptCount val="1"/>
                <c:pt idx="0">
                  <c:v>Avg Score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'🔄 Feedback Ratings'!$B$6:$B$13</c:f>
              <c:strCache>
                <c:ptCount val="8"/>
                <c:pt idx="0">
                  <c:v>Strategic Thinking</c:v>
                </c:pt>
                <c:pt idx="1">
                  <c:v>Communication &amp; Influence</c:v>
                </c:pt>
                <c:pt idx="2">
                  <c:v>Team Development</c:v>
                </c:pt>
                <c:pt idx="3">
                  <c:v>Decision Making</c:v>
                </c:pt>
                <c:pt idx="4">
                  <c:v>Emotional Intelligence</c:v>
                </c:pt>
                <c:pt idx="5">
                  <c:v>Accountability &amp; Results</c:v>
                </c:pt>
                <c:pt idx="6">
                  <c:v>Innovation &amp; Adaptability</c:v>
                </c:pt>
                <c:pt idx="7">
                  <c:v>Stakeholder Management</c:v>
                </c:pt>
              </c:strCache>
            </c:strRef>
          </c:cat>
          <c:val>
            <c:numRef>
              <c:f>'🔄 Feedback Ratings'!$I$6:$I$13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4-4ED8-8D1F-40DCDFF41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05282800"/>
        <c:axId val="1205280400"/>
      </c:barChart>
      <c:catAx>
        <c:axId val="1205282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05280400"/>
        <c:crosses val="autoZero"/>
        <c:auto val="1"/>
        <c:lblAlgn val="ctr"/>
        <c:lblOffset val="100"/>
        <c:noMultiLvlLbl val="0"/>
      </c:catAx>
      <c:valAx>
        <c:axId val="1205280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28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123823</xdr:colOff>
      <xdr:row>13</xdr:row>
      <xdr:rowOff>53975</xdr:rowOff>
    </xdr:from>
    <xdr:to>
      <xdr:col>7</xdr:col>
      <xdr:colOff>14940</xdr:colOff>
      <xdr:row>20</xdr:row>
      <xdr:rowOff>276225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344AF1-692A-9CF7-2AEB-CC4E29AB4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showGridLines="0" showRowColHeaders="0" tabSelected="1" zoomScaleNormal="100" workbookViewId="0">
      <selection activeCell="B9" sqref="B9"/>
    </sheetView>
  </sheetViews>
  <sheetFormatPr defaultColWidth="8.6328125" defaultRowHeight="14.5" x14ac:dyDescent="0.35"/>
  <cols>
    <col min="1" max="1" width="2" customWidth="1"/>
    <col min="2" max="2" width="20.7265625" customWidth="1"/>
    <col min="3" max="4" width="22" customWidth="1"/>
    <col min="5" max="8" width="18" customWidth="1"/>
  </cols>
  <sheetData>
    <row r="1" spans="1:9" ht="36" customHeight="1" x14ac:dyDescent="0.35">
      <c r="A1" s="2"/>
      <c r="B1" s="159" t="s">
        <v>215</v>
      </c>
      <c r="C1" s="127"/>
      <c r="D1" s="127"/>
      <c r="E1" s="127"/>
      <c r="F1" s="127"/>
      <c r="G1" s="127"/>
      <c r="H1" s="127"/>
      <c r="I1" s="2"/>
    </row>
    <row r="2" spans="1:9" ht="21.75" customHeight="1" x14ac:dyDescent="0.35">
      <c r="A2" s="3"/>
      <c r="B2" s="128" t="s">
        <v>0</v>
      </c>
      <c r="C2" s="128"/>
      <c r="D2" s="128"/>
      <c r="E2" s="128"/>
      <c r="F2" s="128"/>
      <c r="G2" s="128"/>
      <c r="H2" s="128"/>
      <c r="I2" s="3"/>
    </row>
    <row r="3" spans="1:9" ht="7.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7.5" customHeight="1" x14ac:dyDescent="0.35"/>
    <row r="5" spans="1:9" ht="21.75" customHeight="1" x14ac:dyDescent="0.35">
      <c r="B5" s="129" t="s">
        <v>1</v>
      </c>
      <c r="C5" s="129"/>
      <c r="D5" s="129"/>
      <c r="E5" s="129"/>
      <c r="F5" s="129"/>
      <c r="G5" s="129"/>
      <c r="H5" s="129"/>
    </row>
    <row r="6" spans="1:9" ht="18" customHeight="1" x14ac:dyDescent="0.35">
      <c r="B6" s="190" t="s">
        <v>224</v>
      </c>
      <c r="C6" s="130"/>
      <c r="D6" s="130"/>
      <c r="E6" s="130"/>
      <c r="F6" s="130"/>
      <c r="G6" s="130"/>
      <c r="H6" s="130"/>
    </row>
    <row r="7" spans="1:9" ht="18" customHeight="1" x14ac:dyDescent="0.35">
      <c r="B7" s="130"/>
      <c r="C7" s="130"/>
      <c r="D7" s="130"/>
      <c r="E7" s="130"/>
      <c r="F7" s="130"/>
      <c r="G7" s="130"/>
      <c r="H7" s="130"/>
    </row>
    <row r="8" spans="1:9" ht="18" customHeight="1" x14ac:dyDescent="0.35">
      <c r="B8" s="130"/>
      <c r="C8" s="130"/>
      <c r="D8" s="130"/>
      <c r="E8" s="130"/>
      <c r="F8" s="130"/>
      <c r="G8" s="130"/>
      <c r="H8" s="130"/>
    </row>
    <row r="9" spans="1:9" ht="12" customHeight="1" x14ac:dyDescent="0.35"/>
    <row r="10" spans="1:9" ht="21.75" customHeight="1" x14ac:dyDescent="0.35">
      <c r="B10" s="129" t="s">
        <v>2</v>
      </c>
      <c r="C10" s="129"/>
      <c r="D10" s="129"/>
      <c r="E10" s="129"/>
      <c r="F10" s="129"/>
      <c r="G10" s="129"/>
      <c r="H10" s="129"/>
    </row>
    <row r="11" spans="1:9" ht="21.75" customHeight="1" x14ac:dyDescent="0.35">
      <c r="B11" s="5" t="s">
        <v>3</v>
      </c>
      <c r="C11" s="6" t="s">
        <v>4</v>
      </c>
      <c r="D11" s="131" t="s">
        <v>5</v>
      </c>
      <c r="E11" s="131"/>
      <c r="F11" s="131"/>
      <c r="G11" s="131"/>
      <c r="H11" s="131"/>
    </row>
    <row r="12" spans="1:9" ht="3.75" customHeight="1" x14ac:dyDescent="0.35"/>
    <row r="13" spans="1:9" ht="21.75" customHeight="1" x14ac:dyDescent="0.35">
      <c r="B13" s="5" t="s">
        <v>6</v>
      </c>
      <c r="C13" s="6" t="s">
        <v>7</v>
      </c>
      <c r="D13" s="132" t="s">
        <v>8</v>
      </c>
      <c r="E13" s="132"/>
      <c r="F13" s="132"/>
      <c r="G13" s="132"/>
      <c r="H13" s="132"/>
    </row>
    <row r="14" spans="1:9" ht="3.75" customHeight="1" x14ac:dyDescent="0.35"/>
    <row r="15" spans="1:9" ht="21.75" customHeight="1" x14ac:dyDescent="0.35">
      <c r="B15" s="5" t="s">
        <v>9</v>
      </c>
      <c r="C15" s="6" t="s">
        <v>10</v>
      </c>
      <c r="D15" s="131" t="s">
        <v>11</v>
      </c>
      <c r="E15" s="131"/>
      <c r="F15" s="131"/>
      <c r="G15" s="131"/>
      <c r="H15" s="131"/>
    </row>
    <row r="16" spans="1:9" ht="3.75" customHeight="1" x14ac:dyDescent="0.35"/>
    <row r="17" spans="2:8" ht="21.75" customHeight="1" x14ac:dyDescent="0.35">
      <c r="B17" s="5" t="s">
        <v>12</v>
      </c>
      <c r="C17" s="6" t="s">
        <v>13</v>
      </c>
      <c r="D17" s="132" t="s">
        <v>14</v>
      </c>
      <c r="E17" s="132"/>
      <c r="F17" s="132"/>
      <c r="G17" s="132"/>
      <c r="H17" s="132"/>
    </row>
    <row r="18" spans="2:8" ht="3.75" customHeight="1" x14ac:dyDescent="0.35"/>
    <row r="19" spans="2:8" ht="21.75" customHeight="1" x14ac:dyDescent="0.35">
      <c r="B19" s="5" t="s">
        <v>15</v>
      </c>
      <c r="C19" s="6" t="s">
        <v>16</v>
      </c>
      <c r="D19" s="131" t="s">
        <v>17</v>
      </c>
      <c r="E19" s="131"/>
      <c r="F19" s="131"/>
      <c r="G19" s="131"/>
      <c r="H19" s="131"/>
    </row>
    <row r="20" spans="2:8" ht="3.75" customHeight="1" x14ac:dyDescent="0.35"/>
    <row r="21" spans="2:8" ht="21.75" customHeight="1" x14ac:dyDescent="0.35">
      <c r="B21" s="5" t="s">
        <v>18</v>
      </c>
      <c r="C21" s="6" t="s">
        <v>19</v>
      </c>
      <c r="D21" s="192" t="s">
        <v>20</v>
      </c>
      <c r="E21" s="132"/>
      <c r="F21" s="132"/>
      <c r="G21" s="132"/>
      <c r="H21" s="132"/>
    </row>
    <row r="22" spans="2:8" ht="3.75" customHeight="1" x14ac:dyDescent="0.35"/>
    <row r="23" spans="2:8" ht="21.75" customHeight="1" x14ac:dyDescent="0.35">
      <c r="B23" s="5" t="s">
        <v>21</v>
      </c>
      <c r="C23" s="6" t="s">
        <v>22</v>
      </c>
      <c r="D23" s="191" t="s">
        <v>23</v>
      </c>
      <c r="E23" s="131"/>
      <c r="F23" s="131"/>
      <c r="G23" s="131"/>
      <c r="H23" s="131"/>
    </row>
    <row r="24" spans="2:8" ht="3.75" customHeight="1" x14ac:dyDescent="0.35"/>
    <row r="25" spans="2:8" ht="21.75" customHeight="1" x14ac:dyDescent="0.35">
      <c r="B25" s="5" t="s">
        <v>24</v>
      </c>
      <c r="C25" s="6" t="s">
        <v>25</v>
      </c>
      <c r="D25" s="132" t="s">
        <v>26</v>
      </c>
      <c r="E25" s="132"/>
      <c r="F25" s="132"/>
      <c r="G25" s="132"/>
      <c r="H25" s="132"/>
    </row>
    <row r="26" spans="2:8" ht="3.75" customHeight="1" x14ac:dyDescent="0.35"/>
    <row r="28" spans="2:8" ht="9.75" customHeight="1" x14ac:dyDescent="0.35"/>
    <row r="29" spans="2:8" ht="21.75" customHeight="1" x14ac:dyDescent="0.35">
      <c r="B29" s="129" t="s">
        <v>27</v>
      </c>
      <c r="C29" s="129"/>
      <c r="D29" s="129"/>
      <c r="E29" s="129"/>
      <c r="F29" s="129"/>
      <c r="G29" s="129"/>
      <c r="H29" s="129"/>
    </row>
    <row r="30" spans="2:8" ht="19.5" customHeight="1" x14ac:dyDescent="0.35">
      <c r="B30" s="7" t="s">
        <v>28</v>
      </c>
      <c r="C30" s="133" t="s">
        <v>29</v>
      </c>
      <c r="D30" s="133"/>
      <c r="E30" s="133"/>
      <c r="F30" s="133"/>
      <c r="G30" s="133"/>
      <c r="H30" s="133"/>
    </row>
    <row r="31" spans="2:8" ht="19.5" customHeight="1" x14ac:dyDescent="0.35">
      <c r="B31" s="8" t="s">
        <v>30</v>
      </c>
      <c r="C31" s="133" t="s">
        <v>31</v>
      </c>
      <c r="D31" s="133"/>
      <c r="E31" s="133"/>
      <c r="F31" s="133"/>
      <c r="G31" s="133"/>
      <c r="H31" s="133"/>
    </row>
    <row r="32" spans="2:8" ht="19.5" customHeight="1" x14ac:dyDescent="0.35">
      <c r="B32" s="9" t="s">
        <v>32</v>
      </c>
      <c r="C32" s="133" t="s">
        <v>33</v>
      </c>
      <c r="D32" s="133"/>
      <c r="E32" s="133"/>
      <c r="F32" s="133"/>
      <c r="G32" s="133"/>
      <c r="H32" s="133"/>
    </row>
    <row r="33" spans="2:8" ht="19.5" customHeight="1" x14ac:dyDescent="0.35">
      <c r="B33" s="10" t="s">
        <v>34</v>
      </c>
      <c r="C33" s="133" t="s">
        <v>35</v>
      </c>
      <c r="D33" s="133"/>
      <c r="E33" s="133"/>
      <c r="F33" s="133"/>
      <c r="G33" s="133"/>
      <c r="H33" s="133"/>
    </row>
    <row r="34" spans="2:8" ht="19.5" customHeight="1" x14ac:dyDescent="0.35">
      <c r="B34" s="11" t="s">
        <v>36</v>
      </c>
      <c r="C34" s="133" t="s">
        <v>37</v>
      </c>
      <c r="D34" s="133"/>
      <c r="E34" s="133"/>
      <c r="F34" s="133"/>
      <c r="G34" s="133"/>
      <c r="H34" s="133"/>
    </row>
    <row r="35" spans="2:8" ht="19.5" customHeight="1" x14ac:dyDescent="0.35">
      <c r="B35" s="12" t="s">
        <v>38</v>
      </c>
      <c r="C35" s="133" t="s">
        <v>39</v>
      </c>
      <c r="D35" s="133"/>
      <c r="E35" s="133"/>
      <c r="F35" s="133"/>
      <c r="G35" s="133"/>
      <c r="H35" s="133"/>
    </row>
    <row r="37" spans="2:8" ht="9.75" customHeight="1" x14ac:dyDescent="0.35"/>
    <row r="38" spans="2:8" ht="21.75" customHeight="1" x14ac:dyDescent="0.35">
      <c r="B38" s="134" t="s">
        <v>40</v>
      </c>
      <c r="C38" s="134"/>
      <c r="D38" s="134"/>
      <c r="E38" s="134"/>
      <c r="F38" s="134"/>
      <c r="G38" s="134"/>
      <c r="H38" s="134"/>
    </row>
    <row r="39" spans="2:8" ht="19.5" customHeight="1" x14ac:dyDescent="0.35">
      <c r="C39" s="13" t="s">
        <v>41</v>
      </c>
      <c r="D39" s="135" t="s">
        <v>42</v>
      </c>
      <c r="E39" s="135"/>
      <c r="F39" s="136" t="s">
        <v>43</v>
      </c>
      <c r="G39" s="136"/>
      <c r="H39" s="136"/>
    </row>
    <row r="40" spans="2:8" ht="19.5" customHeight="1" x14ac:dyDescent="0.35">
      <c r="C40" s="14" t="s">
        <v>44</v>
      </c>
      <c r="D40" s="137" t="s">
        <v>45</v>
      </c>
      <c r="E40" s="137"/>
      <c r="F40" s="138" t="s">
        <v>46</v>
      </c>
      <c r="G40" s="138"/>
      <c r="H40" s="138"/>
    </row>
    <row r="41" spans="2:8" ht="19.5" customHeight="1" x14ac:dyDescent="0.35">
      <c r="C41" s="15" t="s">
        <v>47</v>
      </c>
      <c r="D41" s="139" t="s">
        <v>48</v>
      </c>
      <c r="E41" s="139"/>
      <c r="F41" s="140" t="s">
        <v>49</v>
      </c>
      <c r="G41" s="140"/>
      <c r="H41" s="140"/>
    </row>
    <row r="42" spans="2:8" ht="19.5" customHeight="1" x14ac:dyDescent="0.35">
      <c r="C42" s="14" t="s">
        <v>50</v>
      </c>
      <c r="D42" s="137" t="s">
        <v>51</v>
      </c>
      <c r="E42" s="137"/>
      <c r="F42" s="138" t="s">
        <v>52</v>
      </c>
      <c r="G42" s="138"/>
      <c r="H42" s="138"/>
    </row>
    <row r="43" spans="2:8" ht="19.5" customHeight="1" x14ac:dyDescent="0.35">
      <c r="C43" s="15" t="s">
        <v>53</v>
      </c>
      <c r="D43" s="139" t="s">
        <v>54</v>
      </c>
      <c r="E43" s="139"/>
      <c r="F43" s="140" t="s">
        <v>55</v>
      </c>
      <c r="G43" s="140"/>
      <c r="H43" s="140"/>
    </row>
    <row r="44" spans="2:8" ht="19.5" customHeight="1" x14ac:dyDescent="0.35">
      <c r="C44" s="14" t="s">
        <v>56</v>
      </c>
      <c r="D44" s="137" t="s">
        <v>57</v>
      </c>
      <c r="E44" s="137"/>
      <c r="F44" s="138" t="s">
        <v>58</v>
      </c>
      <c r="G44" s="138"/>
      <c r="H44" s="138"/>
    </row>
    <row r="45" spans="2:8" ht="19.5" customHeight="1" x14ac:dyDescent="0.35">
      <c r="C45" s="15" t="s">
        <v>59</v>
      </c>
      <c r="D45" s="139" t="s">
        <v>60</v>
      </c>
      <c r="E45" s="139"/>
      <c r="F45" s="140" t="s">
        <v>61</v>
      </c>
      <c r="G45" s="140"/>
      <c r="H45" s="140"/>
    </row>
    <row r="46" spans="2:8" ht="19.5" customHeight="1" x14ac:dyDescent="0.35">
      <c r="C46" s="14" t="s">
        <v>62</v>
      </c>
      <c r="D46" s="137" t="s">
        <v>63</v>
      </c>
      <c r="E46" s="137"/>
      <c r="F46" s="138" t="s">
        <v>64</v>
      </c>
      <c r="G46" s="138"/>
      <c r="H46" s="138"/>
    </row>
    <row r="47" spans="2:8" ht="19.5" customHeight="1" x14ac:dyDescent="0.35">
      <c r="C47" s="15" t="s">
        <v>65</v>
      </c>
      <c r="D47" s="139" t="s">
        <v>66</v>
      </c>
      <c r="E47" s="139"/>
      <c r="F47" s="140" t="s">
        <v>67</v>
      </c>
      <c r="G47" s="140"/>
      <c r="H47" s="140"/>
    </row>
    <row r="49" spans="2:8" ht="19.5" customHeight="1" x14ac:dyDescent="0.35">
      <c r="B49" s="141" t="s">
        <v>68</v>
      </c>
      <c r="C49" s="141"/>
      <c r="D49" s="141"/>
      <c r="E49" s="141"/>
      <c r="F49" s="141"/>
      <c r="G49" s="141"/>
      <c r="H49" s="141"/>
    </row>
  </sheetData>
  <sheetProtection algorithmName="SHA-512" hashValue="HxbmWi061ovh70U7AWCUaU/J3VH8RaJfTdpaK/jw1IgGTCnhq1kUEawP2zrV4svMduz/TsfbX/YqCD8fnKtzqQ==" saltValue="pTV6Ee/i6XVwl/Q7dIntYQ==" spinCount="100000" sheet="1" objects="1" scenarios="1" selectLockedCells="1" selectUnlockedCells="1"/>
  <mergeCells count="40">
    <mergeCell ref="D47:E47"/>
    <mergeCell ref="F47:H47"/>
    <mergeCell ref="B49:H49"/>
    <mergeCell ref="D44:E44"/>
    <mergeCell ref="F44:H44"/>
    <mergeCell ref="D45:E45"/>
    <mergeCell ref="F45:H45"/>
    <mergeCell ref="D46:E46"/>
    <mergeCell ref="F46:H46"/>
    <mergeCell ref="D41:E41"/>
    <mergeCell ref="F41:H41"/>
    <mergeCell ref="D42:E42"/>
    <mergeCell ref="F42:H42"/>
    <mergeCell ref="D43:E43"/>
    <mergeCell ref="F43:H43"/>
    <mergeCell ref="B38:H38"/>
    <mergeCell ref="D39:E39"/>
    <mergeCell ref="F39:H39"/>
    <mergeCell ref="D40:E40"/>
    <mergeCell ref="F40:H40"/>
    <mergeCell ref="C31:H31"/>
    <mergeCell ref="C32:H32"/>
    <mergeCell ref="C33:H33"/>
    <mergeCell ref="C34:H34"/>
    <mergeCell ref="C35:H35"/>
    <mergeCell ref="D21:H21"/>
    <mergeCell ref="D23:H23"/>
    <mergeCell ref="D25:H25"/>
    <mergeCell ref="B29:H29"/>
    <mergeCell ref="C30:H30"/>
    <mergeCell ref="D11:H11"/>
    <mergeCell ref="D13:H13"/>
    <mergeCell ref="D15:H15"/>
    <mergeCell ref="D17:H17"/>
    <mergeCell ref="D19:H19"/>
    <mergeCell ref="B1:H1"/>
    <mergeCell ref="B2:H2"/>
    <mergeCell ref="B5:H5"/>
    <mergeCell ref="B6:H8"/>
    <mergeCell ref="B10:H10"/>
  </mergeCell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9"/>
  <sheetViews>
    <sheetView showGridLines="0" showRowColHeaders="0" zoomScaleNormal="100" workbookViewId="0">
      <selection activeCell="B2" sqref="B2:F2"/>
    </sheetView>
  </sheetViews>
  <sheetFormatPr defaultColWidth="8.6328125" defaultRowHeight="14.5" x14ac:dyDescent="0.35"/>
  <cols>
    <col min="1" max="1" width="2" customWidth="1"/>
    <col min="2" max="2" width="24" customWidth="1"/>
    <col min="3" max="3" width="14" customWidth="1"/>
    <col min="4" max="4" width="18" customWidth="1"/>
    <col min="5" max="5" width="52" customWidth="1"/>
    <col min="6" max="6" width="2" customWidth="1"/>
  </cols>
  <sheetData>
    <row r="1" spans="1:7" ht="36" customHeight="1" x14ac:dyDescent="0.35">
      <c r="A1" s="2"/>
      <c r="B1" s="159" t="s">
        <v>228</v>
      </c>
      <c r="C1" s="127"/>
      <c r="D1" s="127"/>
      <c r="E1" s="127"/>
      <c r="F1" s="127"/>
      <c r="G1" s="2"/>
    </row>
    <row r="2" spans="1:7" ht="21.75" customHeight="1" x14ac:dyDescent="0.35">
      <c r="A2" s="3"/>
      <c r="B2" s="128" t="s">
        <v>202</v>
      </c>
      <c r="C2" s="128"/>
      <c r="D2" s="128"/>
      <c r="E2" s="128"/>
      <c r="F2" s="128"/>
      <c r="G2" s="3"/>
    </row>
    <row r="3" spans="1:7" ht="7.5" customHeight="1" x14ac:dyDescent="0.35">
      <c r="A3" s="4"/>
      <c r="B3" s="4"/>
      <c r="C3" s="4"/>
      <c r="D3" s="4"/>
      <c r="E3" s="4"/>
      <c r="F3" s="4"/>
      <c r="G3" s="4"/>
    </row>
    <row r="4" spans="1:7" ht="9.75" customHeight="1" x14ac:dyDescent="0.35"/>
    <row r="5" spans="1:7" ht="19.5" customHeight="1" x14ac:dyDescent="0.35">
      <c r="B5" s="81" t="s">
        <v>106</v>
      </c>
      <c r="C5" s="172" t="str">
        <f>'👤 Leader Profile'!C6</f>
        <v>-</v>
      </c>
      <c r="D5" s="172"/>
    </row>
    <row r="6" spans="1:7" ht="19.5" customHeight="1" x14ac:dyDescent="0.35">
      <c r="B6" s="81" t="s">
        <v>107</v>
      </c>
      <c r="C6" s="172" t="str">
        <f>'👤 Leader Profile'!C7</f>
        <v>-</v>
      </c>
      <c r="D6" s="172"/>
    </row>
    <row r="7" spans="1:7" ht="19.5" customHeight="1" x14ac:dyDescent="0.35">
      <c r="B7" s="81" t="s">
        <v>109</v>
      </c>
      <c r="C7" s="172" t="str">
        <f>'👤 Leader Profile'!C9</f>
        <v>-</v>
      </c>
      <c r="D7" s="172"/>
    </row>
    <row r="8" spans="1:7" ht="19.5" customHeight="1" x14ac:dyDescent="0.35">
      <c r="B8" s="81" t="s">
        <v>110</v>
      </c>
      <c r="C8" s="172" t="str">
        <f>'👤 Leader Profile'!C10</f>
        <v>-</v>
      </c>
      <c r="D8" s="172"/>
    </row>
    <row r="9" spans="1:7" ht="19.5" customHeight="1" x14ac:dyDescent="0.35">
      <c r="B9" s="81" t="s">
        <v>203</v>
      </c>
      <c r="C9" s="172" t="str">
        <f>'👤 Leader Profile'!C13</f>
        <v>-</v>
      </c>
      <c r="D9" s="172"/>
    </row>
    <row r="11" spans="1:7" ht="9.75" customHeight="1" x14ac:dyDescent="0.35"/>
    <row r="12" spans="1:7" ht="21.75" customHeight="1" thickBot="1" x14ac:dyDescent="0.4">
      <c r="B12" s="129" t="s">
        <v>204</v>
      </c>
      <c r="C12" s="129"/>
      <c r="D12" s="129"/>
      <c r="E12" s="129"/>
      <c r="F12" s="129"/>
      <c r="G12" s="129"/>
    </row>
    <row r="13" spans="1:7" ht="6" customHeight="1" thickTop="1" thickBot="1" x14ac:dyDescent="0.4">
      <c r="B13" s="82"/>
      <c r="C13" s="83"/>
      <c r="D13" s="84"/>
      <c r="E13" s="171"/>
      <c r="F13" s="171"/>
      <c r="G13" s="171"/>
    </row>
    <row r="14" spans="1:7" ht="31.5" customHeight="1" thickTop="1" x14ac:dyDescent="0.35">
      <c r="B14" s="85" t="str">
        <f>'🔄 Feedback Ratings'!I15</f>
        <v/>
      </c>
      <c r="C14" s="86" t="s">
        <v>205</v>
      </c>
      <c r="D14" s="87" t="s">
        <v>206</v>
      </c>
      <c r="E14" s="173" t="s">
        <v>207</v>
      </c>
      <c r="F14" s="173"/>
      <c r="G14" s="173"/>
    </row>
    <row r="15" spans="1:7" ht="21.75" customHeight="1" x14ac:dyDescent="0.35">
      <c r="B15" s="88" t="str">
        <f>'🔄 Feedback Ratings'!J15</f>
        <v>—</v>
      </c>
      <c r="C15" s="174" t="str">
        <f>IFERROR(INDEX('🔄 Feedback Ratings'!B6:B13,MATCH(MAX('🔄 Feedback Ratings'!I6:I13),'🔄 Feedback Ratings'!I6:I13,0)),"—")</f>
        <v>—</v>
      </c>
      <c r="D15" s="174"/>
      <c r="E15" s="171"/>
      <c r="F15" s="171"/>
      <c r="G15" s="171"/>
    </row>
    <row r="16" spans="1:7" ht="6" customHeight="1" x14ac:dyDescent="0.35">
      <c r="B16" s="82"/>
      <c r="C16" s="82"/>
      <c r="D16" s="82"/>
      <c r="E16" s="171"/>
      <c r="F16" s="171"/>
      <c r="G16" s="171"/>
    </row>
    <row r="17" spans="2:7" ht="9.75" customHeight="1" x14ac:dyDescent="0.35"/>
    <row r="18" spans="2:7" ht="21.75" customHeight="1" x14ac:dyDescent="0.35">
      <c r="B18" s="129" t="s">
        <v>208</v>
      </c>
      <c r="C18" s="129"/>
      <c r="D18" s="129"/>
      <c r="E18" s="129"/>
      <c r="F18" s="129"/>
      <c r="G18" s="129"/>
    </row>
    <row r="19" spans="2:7" ht="19.5" customHeight="1" x14ac:dyDescent="0.35">
      <c r="B19" s="13" t="s">
        <v>70</v>
      </c>
      <c r="C19" s="13" t="s">
        <v>147</v>
      </c>
      <c r="D19" s="13" t="s">
        <v>128</v>
      </c>
      <c r="E19" s="158" t="s">
        <v>129</v>
      </c>
      <c r="F19" s="158"/>
      <c r="G19" s="158"/>
    </row>
    <row r="20" spans="2:7" ht="27.75" customHeight="1" x14ac:dyDescent="0.35">
      <c r="B20" s="48" t="s">
        <v>74</v>
      </c>
      <c r="C20" s="49" t="str">
        <f>IFERROR('🔄 Feedback Ratings'!I6,"—")</f>
        <v/>
      </c>
      <c r="D20" s="22" t="str">
        <f>'🔄 Feedback Ratings'!J6</f>
        <v>—</v>
      </c>
      <c r="E20" s="168" t="s">
        <v>130</v>
      </c>
      <c r="F20" s="168"/>
      <c r="G20" s="168"/>
    </row>
    <row r="21" spans="2:7" ht="27.75" customHeight="1" x14ac:dyDescent="0.35">
      <c r="B21" s="50" t="s">
        <v>77</v>
      </c>
      <c r="C21" s="49" t="str">
        <f>IFERROR('🔄 Feedback Ratings'!I7,"—")</f>
        <v/>
      </c>
      <c r="D21" s="22" t="str">
        <f>'🔄 Feedback Ratings'!J7</f>
        <v>—</v>
      </c>
      <c r="E21" s="167" t="s">
        <v>131</v>
      </c>
      <c r="F21" s="167"/>
      <c r="G21" s="167"/>
    </row>
    <row r="22" spans="2:7" ht="27.75" customHeight="1" x14ac:dyDescent="0.35">
      <c r="B22" s="51" t="s">
        <v>80</v>
      </c>
      <c r="C22" s="49" t="str">
        <f>IFERROR('🔄 Feedback Ratings'!I8,"—")</f>
        <v/>
      </c>
      <c r="D22" s="22" t="str">
        <f>'🔄 Feedback Ratings'!J8</f>
        <v>—</v>
      </c>
      <c r="E22" s="168" t="s">
        <v>132</v>
      </c>
      <c r="F22" s="168"/>
      <c r="G22" s="168"/>
    </row>
    <row r="23" spans="2:7" ht="27.75" customHeight="1" x14ac:dyDescent="0.35">
      <c r="B23" s="52" t="s">
        <v>84</v>
      </c>
      <c r="C23" s="49" t="str">
        <f>IFERROR('🔄 Feedback Ratings'!I9,"—")</f>
        <v/>
      </c>
      <c r="D23" s="22" t="str">
        <f>'🔄 Feedback Ratings'!J9</f>
        <v>—</v>
      </c>
      <c r="E23" s="167" t="s">
        <v>133</v>
      </c>
      <c r="F23" s="167"/>
      <c r="G23" s="167"/>
    </row>
    <row r="24" spans="2:7" ht="27.75" customHeight="1" x14ac:dyDescent="0.35">
      <c r="B24" s="53" t="s">
        <v>88</v>
      </c>
      <c r="C24" s="49" t="str">
        <f>IFERROR('🔄 Feedback Ratings'!I10,"—")</f>
        <v/>
      </c>
      <c r="D24" s="22" t="str">
        <f>'🔄 Feedback Ratings'!J10</f>
        <v>—</v>
      </c>
      <c r="E24" s="168" t="s">
        <v>134</v>
      </c>
      <c r="F24" s="168"/>
      <c r="G24" s="168"/>
    </row>
    <row r="25" spans="2:7" ht="27.75" customHeight="1" x14ac:dyDescent="0.35">
      <c r="B25" s="54" t="s">
        <v>92</v>
      </c>
      <c r="C25" s="49" t="str">
        <f>IFERROR('🔄 Feedback Ratings'!I11,"—")</f>
        <v/>
      </c>
      <c r="D25" s="22" t="str">
        <f>'🔄 Feedback Ratings'!J11</f>
        <v>—</v>
      </c>
      <c r="E25" s="167" t="s">
        <v>135</v>
      </c>
      <c r="F25" s="167"/>
      <c r="G25" s="167"/>
    </row>
    <row r="26" spans="2:7" ht="27.75" customHeight="1" x14ac:dyDescent="0.35">
      <c r="B26" s="55" t="s">
        <v>96</v>
      </c>
      <c r="C26" s="49" t="str">
        <f>IFERROR('🔄 Feedback Ratings'!I12,"—")</f>
        <v/>
      </c>
      <c r="D26" s="22" t="str">
        <f>'🔄 Feedback Ratings'!J12</f>
        <v>—</v>
      </c>
      <c r="E26" s="168" t="s">
        <v>136</v>
      </c>
      <c r="F26" s="168"/>
      <c r="G26" s="168"/>
    </row>
    <row r="27" spans="2:7" ht="27.75" customHeight="1" x14ac:dyDescent="0.35">
      <c r="B27" s="56" t="s">
        <v>100</v>
      </c>
      <c r="C27" s="49" t="str">
        <f>IFERROR('🔄 Feedback Ratings'!I13,"—")</f>
        <v/>
      </c>
      <c r="D27" s="22" t="str">
        <f>'🔄 Feedback Ratings'!J13</f>
        <v>—</v>
      </c>
      <c r="E27" s="167" t="s">
        <v>137</v>
      </c>
      <c r="F27" s="167"/>
      <c r="G27" s="167"/>
    </row>
    <row r="29" spans="2:7" ht="19.5" customHeight="1" x14ac:dyDescent="0.35">
      <c r="B29" s="175" t="s">
        <v>209</v>
      </c>
      <c r="C29" s="175"/>
      <c r="D29" s="175"/>
      <c r="E29" s="175"/>
      <c r="F29" s="175"/>
    </row>
  </sheetData>
  <sheetProtection algorithmName="SHA-512" hashValue="MYA4r2gwi6kCjZfo5n9gR6YpI2Tk93faPbOgFtBi9acYNiyvnwqv9G7kuVF4Lp+TdB2EI9wZh9TujY1TbmDBFw==" saltValue="VME9FJlG7lT8agTQzi+2Rw==" spinCount="100000" sheet="1" objects="1" scenarios="1" selectLockedCells="1" selectUnlockedCells="1"/>
  <mergeCells count="24">
    <mergeCell ref="B29:F29"/>
    <mergeCell ref="E19:G19"/>
    <mergeCell ref="B18:G18"/>
    <mergeCell ref="E20:G20"/>
    <mergeCell ref="E21:G21"/>
    <mergeCell ref="E22:G22"/>
    <mergeCell ref="E23:G23"/>
    <mergeCell ref="E24:G24"/>
    <mergeCell ref="E25:G25"/>
    <mergeCell ref="E26:G26"/>
    <mergeCell ref="E27:G27"/>
    <mergeCell ref="E16:G16"/>
    <mergeCell ref="B1:F1"/>
    <mergeCell ref="B2:F2"/>
    <mergeCell ref="C5:D5"/>
    <mergeCell ref="C6:D6"/>
    <mergeCell ref="C7:D7"/>
    <mergeCell ref="B12:G12"/>
    <mergeCell ref="E14:G14"/>
    <mergeCell ref="E13:G13"/>
    <mergeCell ref="E15:G15"/>
    <mergeCell ref="C8:D8"/>
    <mergeCell ref="C9:D9"/>
    <mergeCell ref="C15:D15"/>
  </mergeCells>
  <conditionalFormatting sqref="C20:C27">
    <cfRule type="cellIs" dxfId="5" priority="2" operator="greaterThanOrEqual">
      <formula>7.1</formula>
    </cfRule>
    <cfRule type="cellIs" dxfId="4" priority="3" operator="lessThan">
      <formula>5.1</formula>
    </cfRule>
    <cfRule type="cellIs" dxfId="3" priority="4" operator="between">
      <formula>5.1</formula>
      <formula>7</formula>
    </cfRule>
  </conditionalFormatting>
  <conditionalFormatting sqref="D20:D27">
    <cfRule type="cellIs" dxfId="2" priority="5" operator="equal">
      <formula>"✅  Strength"</formula>
    </cfRule>
    <cfRule type="cellIs" dxfId="1" priority="6" operator="equal">
      <formula>"⚠️  Developing"</formula>
    </cfRule>
    <cfRule type="cellIs" dxfId="0" priority="7" operator="equal">
      <formula>"🔴  At Risk"</formula>
    </cfRule>
  </conditionalFormatting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showGridLines="0" showRowColHeaders="0" zoomScaleNormal="100" workbookViewId="0">
      <selection activeCell="F8" sqref="F8"/>
    </sheetView>
  </sheetViews>
  <sheetFormatPr defaultColWidth="8.6328125" defaultRowHeight="14.5" x14ac:dyDescent="0.35"/>
  <cols>
    <col min="1" max="1" width="2" customWidth="1"/>
    <col min="2" max="2" width="24" customWidth="1"/>
    <col min="3" max="3" width="4" customWidth="1"/>
    <col min="4" max="4" width="46" customWidth="1"/>
    <col min="5" max="5" width="4" customWidth="1"/>
    <col min="6" max="6" width="40" customWidth="1"/>
    <col min="7" max="7" width="4" customWidth="1"/>
    <col min="8" max="8" width="34" customWidth="1"/>
  </cols>
  <sheetData>
    <row r="1" spans="1:9" ht="36" customHeight="1" x14ac:dyDescent="0.35">
      <c r="A1" s="2"/>
      <c r="B1" s="159" t="s">
        <v>216</v>
      </c>
      <c r="C1" s="127"/>
      <c r="D1" s="127"/>
      <c r="E1" s="127"/>
      <c r="F1" s="127"/>
      <c r="G1" s="127"/>
      <c r="H1" s="127"/>
      <c r="I1" s="2"/>
    </row>
    <row r="2" spans="1:9" ht="21.75" customHeight="1" x14ac:dyDescent="0.35">
      <c r="A2" s="3"/>
      <c r="B2" s="128" t="s">
        <v>69</v>
      </c>
      <c r="C2" s="128"/>
      <c r="D2" s="128"/>
      <c r="E2" s="128"/>
      <c r="F2" s="128"/>
      <c r="G2" s="128"/>
      <c r="H2" s="128"/>
      <c r="I2" s="3"/>
    </row>
    <row r="3" spans="1:9" ht="7.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7.5" customHeight="1" x14ac:dyDescent="0.35"/>
    <row r="5" spans="1:9" ht="19.5" customHeight="1" x14ac:dyDescent="0.35">
      <c r="B5" s="13" t="s">
        <v>70</v>
      </c>
      <c r="D5" s="13" t="s">
        <v>71</v>
      </c>
      <c r="F5" s="13" t="s">
        <v>72</v>
      </c>
      <c r="H5" s="13" t="s">
        <v>73</v>
      </c>
    </row>
    <row r="6" spans="1:9" ht="18" customHeight="1" x14ac:dyDescent="0.35">
      <c r="B6" s="142" t="s">
        <v>74</v>
      </c>
      <c r="C6" s="16"/>
      <c r="D6" s="143" t="s">
        <v>75</v>
      </c>
      <c r="E6" s="16"/>
      <c r="F6" s="194" t="s">
        <v>223</v>
      </c>
      <c r="G6" s="16"/>
      <c r="H6" s="144" t="s">
        <v>76</v>
      </c>
    </row>
    <row r="7" spans="1:9" ht="33.5" customHeight="1" x14ac:dyDescent="0.35">
      <c r="B7" s="142"/>
      <c r="C7" s="16"/>
      <c r="D7" s="143"/>
      <c r="E7" s="16"/>
      <c r="F7" s="143"/>
      <c r="G7" s="16"/>
      <c r="H7" s="144"/>
    </row>
    <row r="8" spans="1:9" ht="6" customHeight="1" x14ac:dyDescent="0.35"/>
    <row r="9" spans="1:9" ht="18" customHeight="1" x14ac:dyDescent="0.35">
      <c r="B9" s="145" t="s">
        <v>77</v>
      </c>
      <c r="C9" s="16"/>
      <c r="D9" s="193" t="s">
        <v>222</v>
      </c>
      <c r="E9" s="16"/>
      <c r="F9" s="146" t="s">
        <v>78</v>
      </c>
      <c r="G9" s="16"/>
      <c r="H9" s="147" t="s">
        <v>79</v>
      </c>
    </row>
    <row r="10" spans="1:9" ht="24" customHeight="1" x14ac:dyDescent="0.35">
      <c r="B10" s="145"/>
      <c r="C10" s="16"/>
      <c r="D10" s="146"/>
      <c r="E10" s="16"/>
      <c r="F10" s="146"/>
      <c r="G10" s="16"/>
      <c r="H10" s="147"/>
    </row>
    <row r="11" spans="1:9" ht="6" customHeight="1" x14ac:dyDescent="0.35"/>
    <row r="12" spans="1:9" ht="18" customHeight="1" x14ac:dyDescent="0.35">
      <c r="B12" s="148" t="s">
        <v>80</v>
      </c>
      <c r="C12" s="16"/>
      <c r="D12" s="143" t="s">
        <v>81</v>
      </c>
      <c r="E12" s="16"/>
      <c r="F12" s="143" t="s">
        <v>82</v>
      </c>
      <c r="G12" s="16"/>
      <c r="H12" s="144" t="s">
        <v>83</v>
      </c>
    </row>
    <row r="13" spans="1:9" ht="39.5" customHeight="1" x14ac:dyDescent="0.35">
      <c r="B13" s="148"/>
      <c r="C13" s="16"/>
      <c r="D13" s="143"/>
      <c r="E13" s="16"/>
      <c r="F13" s="143"/>
      <c r="G13" s="16"/>
      <c r="H13" s="144"/>
    </row>
    <row r="14" spans="1:9" ht="6" customHeight="1" x14ac:dyDescent="0.35"/>
    <row r="15" spans="1:9" ht="18" customHeight="1" x14ac:dyDescent="0.35">
      <c r="B15" s="149" t="s">
        <v>84</v>
      </c>
      <c r="C15" s="16"/>
      <c r="D15" s="146" t="s">
        <v>85</v>
      </c>
      <c r="E15" s="16"/>
      <c r="F15" s="146" t="s">
        <v>86</v>
      </c>
      <c r="G15" s="16"/>
      <c r="H15" s="147" t="s">
        <v>87</v>
      </c>
    </row>
    <row r="16" spans="1:9" ht="33.5" customHeight="1" x14ac:dyDescent="0.35">
      <c r="B16" s="149"/>
      <c r="C16" s="16"/>
      <c r="D16" s="146"/>
      <c r="E16" s="16"/>
      <c r="F16" s="146"/>
      <c r="G16" s="16"/>
      <c r="H16" s="147"/>
    </row>
    <row r="17" spans="2:8" ht="6" customHeight="1" x14ac:dyDescent="0.35"/>
    <row r="18" spans="2:8" ht="18" customHeight="1" x14ac:dyDescent="0.35">
      <c r="B18" s="150" t="s">
        <v>88</v>
      </c>
      <c r="C18" s="16"/>
      <c r="D18" s="143" t="s">
        <v>89</v>
      </c>
      <c r="E18" s="16"/>
      <c r="F18" s="143" t="s">
        <v>90</v>
      </c>
      <c r="G18" s="16"/>
      <c r="H18" s="144" t="s">
        <v>91</v>
      </c>
    </row>
    <row r="19" spans="2:8" ht="29.5" customHeight="1" x14ac:dyDescent="0.35">
      <c r="B19" s="150"/>
      <c r="C19" s="16"/>
      <c r="D19" s="143"/>
      <c r="E19" s="16"/>
      <c r="F19" s="143"/>
      <c r="G19" s="16"/>
      <c r="H19" s="144"/>
    </row>
    <row r="20" spans="2:8" ht="6" customHeight="1" x14ac:dyDescent="0.35"/>
    <row r="21" spans="2:8" ht="18" customHeight="1" x14ac:dyDescent="0.35">
      <c r="B21" s="152" t="s">
        <v>92</v>
      </c>
      <c r="C21" s="16"/>
      <c r="D21" s="146" t="s">
        <v>93</v>
      </c>
      <c r="E21" s="16"/>
      <c r="F21" s="146" t="s">
        <v>94</v>
      </c>
      <c r="G21" s="16"/>
      <c r="H21" s="147" t="s">
        <v>95</v>
      </c>
    </row>
    <row r="22" spans="2:8" ht="33" customHeight="1" x14ac:dyDescent="0.35">
      <c r="B22" s="152"/>
      <c r="C22" s="16"/>
      <c r="D22" s="146"/>
      <c r="E22" s="16"/>
      <c r="F22" s="146"/>
      <c r="G22" s="16"/>
      <c r="H22" s="147"/>
    </row>
    <row r="23" spans="2:8" ht="6" customHeight="1" x14ac:dyDescent="0.35"/>
    <row r="24" spans="2:8" ht="18" customHeight="1" x14ac:dyDescent="0.35">
      <c r="B24" s="153" t="s">
        <v>96</v>
      </c>
      <c r="C24" s="16"/>
      <c r="D24" s="143" t="s">
        <v>97</v>
      </c>
      <c r="E24" s="16"/>
      <c r="F24" s="143" t="s">
        <v>98</v>
      </c>
      <c r="G24" s="16"/>
      <c r="H24" s="144" t="s">
        <v>99</v>
      </c>
    </row>
    <row r="25" spans="2:8" ht="37" customHeight="1" x14ac:dyDescent="0.35">
      <c r="B25" s="153"/>
      <c r="C25" s="16"/>
      <c r="D25" s="143"/>
      <c r="E25" s="16"/>
      <c r="F25" s="143"/>
      <c r="G25" s="16"/>
      <c r="H25" s="144"/>
    </row>
    <row r="26" spans="2:8" ht="6" customHeight="1" x14ac:dyDescent="0.35"/>
    <row r="27" spans="2:8" ht="18" customHeight="1" x14ac:dyDescent="0.35">
      <c r="B27" s="151" t="s">
        <v>100</v>
      </c>
      <c r="C27" s="16"/>
      <c r="D27" s="146" t="s">
        <v>101</v>
      </c>
      <c r="E27" s="16"/>
      <c r="F27" s="146" t="s">
        <v>102</v>
      </c>
      <c r="G27" s="16"/>
      <c r="H27" s="147" t="s">
        <v>103</v>
      </c>
    </row>
    <row r="28" spans="2:8" ht="46.5" customHeight="1" x14ac:dyDescent="0.35">
      <c r="B28" s="151"/>
      <c r="C28" s="16"/>
      <c r="D28" s="146"/>
      <c r="E28" s="16"/>
      <c r="F28" s="146"/>
      <c r="G28" s="16"/>
      <c r="H28" s="147"/>
    </row>
    <row r="29" spans="2:8" ht="6" customHeight="1" x14ac:dyDescent="0.35"/>
  </sheetData>
  <sheetProtection algorithmName="SHA-512" hashValue="DKewYFm28vU81AUnse2pt+50oJg/reNJg2/97yJf6SHRL3ju209C05x9eTVCFNIzlVrITMSumZIpA2Yf3nZshQ==" saltValue="JqyDlYvC5MZRpf+T/SUnSw==" spinCount="100000" sheet="1" objects="1" scenarios="1" selectLockedCells="1" selectUnlockedCells="1"/>
  <mergeCells count="34">
    <mergeCell ref="B27:B28"/>
    <mergeCell ref="D27:D28"/>
    <mergeCell ref="F27:F28"/>
    <mergeCell ref="H27:H28"/>
    <mergeCell ref="B21:B22"/>
    <mergeCell ref="D21:D22"/>
    <mergeCell ref="F21:F22"/>
    <mergeCell ref="H21:H22"/>
    <mergeCell ref="B24:B25"/>
    <mergeCell ref="D24:D25"/>
    <mergeCell ref="F24:F25"/>
    <mergeCell ref="H24:H25"/>
    <mergeCell ref="B15:B16"/>
    <mergeCell ref="D15:D16"/>
    <mergeCell ref="F15:F16"/>
    <mergeCell ref="H15:H16"/>
    <mergeCell ref="B18:B19"/>
    <mergeCell ref="D18:D19"/>
    <mergeCell ref="F18:F19"/>
    <mergeCell ref="H18:H19"/>
    <mergeCell ref="B9:B10"/>
    <mergeCell ref="D9:D10"/>
    <mergeCell ref="F9:F10"/>
    <mergeCell ref="H9:H10"/>
    <mergeCell ref="B12:B13"/>
    <mergeCell ref="D12:D13"/>
    <mergeCell ref="F12:F13"/>
    <mergeCell ref="H12:H13"/>
    <mergeCell ref="B1:H1"/>
    <mergeCell ref="B2:H2"/>
    <mergeCell ref="B6:B7"/>
    <mergeCell ref="D6:D7"/>
    <mergeCell ref="F6:F7"/>
    <mergeCell ref="H6:H7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showGridLines="0" showRowColHeaders="0" zoomScaleNormal="100" workbookViewId="0">
      <selection activeCell="C6" sqref="C6:G6"/>
    </sheetView>
  </sheetViews>
  <sheetFormatPr defaultColWidth="8.6328125" defaultRowHeight="14.5" x14ac:dyDescent="0.35"/>
  <cols>
    <col min="1" max="1" width="2" customWidth="1"/>
    <col min="2" max="2" width="22" customWidth="1"/>
    <col min="3" max="3" width="8" customWidth="1"/>
    <col min="4" max="4" width="20" customWidth="1"/>
    <col min="5" max="5" width="30" customWidth="1"/>
    <col min="6" max="6" width="16" customWidth="1"/>
    <col min="7" max="7" width="20" customWidth="1"/>
  </cols>
  <sheetData>
    <row r="1" spans="1:8" ht="36" customHeight="1" x14ac:dyDescent="0.35">
      <c r="A1" s="2"/>
      <c r="B1" s="159" t="s">
        <v>217</v>
      </c>
      <c r="C1" s="127"/>
      <c r="D1" s="127"/>
      <c r="E1" s="127"/>
      <c r="F1" s="127"/>
      <c r="G1" s="127"/>
      <c r="H1" s="2"/>
    </row>
    <row r="2" spans="1:8" ht="21.75" customHeight="1" x14ac:dyDescent="0.35">
      <c r="A2" s="3"/>
      <c r="B2" s="128" t="s">
        <v>104</v>
      </c>
      <c r="C2" s="128"/>
      <c r="D2" s="128"/>
      <c r="E2" s="128"/>
      <c r="F2" s="128"/>
      <c r="G2" s="128"/>
      <c r="H2" s="3"/>
    </row>
    <row r="3" spans="1:8" ht="7.5" customHeight="1" x14ac:dyDescent="0.35">
      <c r="A3" s="4"/>
      <c r="B3" s="4"/>
      <c r="C3" s="4"/>
      <c r="D3" s="4"/>
      <c r="E3" s="4"/>
      <c r="F3" s="4"/>
      <c r="G3" s="4"/>
      <c r="H3" s="4"/>
    </row>
    <row r="4" spans="1:8" ht="9.75" customHeight="1" x14ac:dyDescent="0.35"/>
    <row r="5" spans="1:8" ht="21.75" customHeight="1" x14ac:dyDescent="0.35">
      <c r="B5" s="129" t="s">
        <v>105</v>
      </c>
      <c r="C5" s="129"/>
      <c r="D5" s="129"/>
      <c r="E5" s="129"/>
      <c r="F5" s="129"/>
      <c r="G5" s="129"/>
    </row>
    <row r="6" spans="1:8" ht="24" customHeight="1" x14ac:dyDescent="0.35">
      <c r="B6" s="17" t="s">
        <v>106</v>
      </c>
      <c r="C6" s="181" t="s">
        <v>212</v>
      </c>
      <c r="D6" s="154"/>
      <c r="E6" s="154"/>
      <c r="F6" s="154"/>
      <c r="G6" s="154"/>
    </row>
    <row r="7" spans="1:8" ht="24" customHeight="1" x14ac:dyDescent="0.35">
      <c r="B7" s="17" t="s">
        <v>107</v>
      </c>
      <c r="C7" s="182" t="s">
        <v>212</v>
      </c>
      <c r="D7" s="155"/>
      <c r="E7" s="155"/>
      <c r="F7" s="155"/>
      <c r="G7" s="155"/>
    </row>
    <row r="8" spans="1:8" ht="24" customHeight="1" x14ac:dyDescent="0.35">
      <c r="B8" s="17" t="s">
        <v>108</v>
      </c>
      <c r="C8" s="181" t="s">
        <v>212</v>
      </c>
      <c r="D8" s="154"/>
      <c r="E8" s="154"/>
      <c r="F8" s="154"/>
      <c r="G8" s="154"/>
    </row>
    <row r="9" spans="1:8" ht="24" customHeight="1" x14ac:dyDescent="0.35">
      <c r="B9" s="17" t="s">
        <v>109</v>
      </c>
      <c r="C9" s="182" t="s">
        <v>212</v>
      </c>
      <c r="D9" s="155"/>
      <c r="E9" s="155"/>
      <c r="F9" s="155"/>
      <c r="G9" s="155"/>
    </row>
    <row r="10" spans="1:8" ht="24" customHeight="1" x14ac:dyDescent="0.35">
      <c r="B10" s="17" t="s">
        <v>110</v>
      </c>
      <c r="C10" s="181" t="s">
        <v>212</v>
      </c>
      <c r="D10" s="154"/>
      <c r="E10" s="154"/>
      <c r="F10" s="154"/>
      <c r="G10" s="154"/>
    </row>
    <row r="11" spans="1:8" ht="24" customHeight="1" x14ac:dyDescent="0.35">
      <c r="B11" s="17" t="s">
        <v>111</v>
      </c>
      <c r="C11" s="182" t="s">
        <v>212</v>
      </c>
      <c r="D11" s="155"/>
      <c r="E11" s="155"/>
      <c r="F11" s="155"/>
      <c r="G11" s="155"/>
    </row>
    <row r="12" spans="1:8" ht="24" customHeight="1" x14ac:dyDescent="0.35">
      <c r="B12" s="17" t="s">
        <v>112</v>
      </c>
      <c r="C12" s="181" t="s">
        <v>212</v>
      </c>
      <c r="D12" s="154"/>
      <c r="E12" s="154"/>
      <c r="F12" s="154"/>
      <c r="G12" s="154"/>
    </row>
    <row r="13" spans="1:8" ht="24" customHeight="1" x14ac:dyDescent="0.35">
      <c r="B13" s="17" t="s">
        <v>113</v>
      </c>
      <c r="C13" s="182" t="s">
        <v>212</v>
      </c>
      <c r="D13" s="155"/>
      <c r="E13" s="155"/>
      <c r="F13" s="155"/>
      <c r="G13" s="155"/>
    </row>
    <row r="15" spans="1:8" ht="13.5" customHeight="1" x14ac:dyDescent="0.35"/>
    <row r="16" spans="1:8" ht="21.75" customHeight="1" x14ac:dyDescent="0.35">
      <c r="B16" s="129" t="s">
        <v>114</v>
      </c>
      <c r="C16" s="129"/>
      <c r="D16" s="129"/>
      <c r="E16" s="129"/>
      <c r="F16" s="129"/>
      <c r="G16" s="129"/>
    </row>
    <row r="17" spans="2:7" ht="19.5" customHeight="1" x14ac:dyDescent="0.35">
      <c r="B17" s="13" t="s">
        <v>115</v>
      </c>
      <c r="C17" s="13" t="s">
        <v>116</v>
      </c>
      <c r="D17" s="13" t="s">
        <v>108</v>
      </c>
      <c r="E17" s="13" t="s">
        <v>117</v>
      </c>
      <c r="F17" s="13" t="s">
        <v>118</v>
      </c>
    </row>
    <row r="18" spans="2:7" ht="21.75" customHeight="1" x14ac:dyDescent="0.35">
      <c r="B18" s="185" t="s">
        <v>212</v>
      </c>
      <c r="C18" s="114"/>
      <c r="D18" s="114"/>
      <c r="E18" s="114"/>
      <c r="F18" s="124"/>
    </row>
    <row r="19" spans="2:7" ht="21.75" customHeight="1" x14ac:dyDescent="0.35">
      <c r="B19" s="186" t="s">
        <v>212</v>
      </c>
      <c r="C19" s="115"/>
      <c r="D19" s="115"/>
      <c r="E19" s="115"/>
      <c r="F19" s="115"/>
    </row>
    <row r="20" spans="2:7" ht="21.75" customHeight="1" x14ac:dyDescent="0.35">
      <c r="B20" s="185" t="s">
        <v>212</v>
      </c>
      <c r="C20" s="114"/>
      <c r="D20" s="114"/>
      <c r="E20" s="114"/>
      <c r="F20" s="114"/>
    </row>
    <row r="21" spans="2:7" ht="21.75" customHeight="1" x14ac:dyDescent="0.35">
      <c r="B21" s="186" t="s">
        <v>212</v>
      </c>
      <c r="C21" s="115"/>
      <c r="D21" s="115"/>
      <c r="E21" s="115"/>
      <c r="F21" s="115"/>
    </row>
    <row r="22" spans="2:7" ht="21.75" customHeight="1" x14ac:dyDescent="0.35">
      <c r="B22" s="185" t="s">
        <v>212</v>
      </c>
      <c r="C22" s="114"/>
      <c r="D22" s="114"/>
      <c r="E22" s="114"/>
      <c r="F22" s="114"/>
    </row>
    <row r="23" spans="2:7" ht="21.75" customHeight="1" x14ac:dyDescent="0.35">
      <c r="B23" s="115"/>
      <c r="C23" s="115"/>
      <c r="D23" s="115"/>
      <c r="E23" s="115"/>
      <c r="F23" s="115"/>
    </row>
    <row r="24" spans="2:7" ht="21.75" customHeight="1" x14ac:dyDescent="0.35">
      <c r="B24" s="114"/>
      <c r="C24" s="114"/>
      <c r="D24" s="114"/>
      <c r="E24" s="114"/>
      <c r="F24" s="114"/>
    </row>
    <row r="25" spans="2:7" ht="21.75" customHeight="1" x14ac:dyDescent="0.35">
      <c r="B25" s="115"/>
      <c r="C25" s="115"/>
      <c r="D25" s="115"/>
      <c r="E25" s="115"/>
      <c r="F25" s="115"/>
    </row>
    <row r="26" spans="2:7" ht="21.75" customHeight="1" x14ac:dyDescent="0.35">
      <c r="B26" s="114"/>
      <c r="C26" s="114"/>
      <c r="D26" s="114"/>
      <c r="E26" s="114"/>
      <c r="F26" s="114"/>
    </row>
    <row r="27" spans="2:7" ht="21.75" customHeight="1" x14ac:dyDescent="0.35">
      <c r="B27" s="115"/>
      <c r="C27" s="115"/>
      <c r="D27" s="115"/>
      <c r="E27" s="115"/>
      <c r="F27" s="115"/>
    </row>
    <row r="29" spans="2:7" ht="9.75" customHeight="1" x14ac:dyDescent="0.35"/>
    <row r="30" spans="2:7" ht="24" customHeight="1" x14ac:dyDescent="0.35">
      <c r="B30" s="156" t="s">
        <v>119</v>
      </c>
      <c r="C30" s="156"/>
      <c r="D30" s="156"/>
      <c r="E30" s="156"/>
      <c r="F30" s="156"/>
      <c r="G30" s="156"/>
    </row>
  </sheetData>
  <sheetProtection algorithmName="SHA-512" hashValue="XwfSwf99pdnOM348gPndFrM+RY3uZZsTohAwV9AXcafny+I70WmmXm7yMI75NoKZ3qmsbWhM3++QwW0VvjWUfw==" saltValue="7PhSfB+F5elAajE0NS2aTw==" spinCount="100000" sheet="1" objects="1" scenarios="1" selectLockedCells="1"/>
  <mergeCells count="13">
    <mergeCell ref="C13:G13"/>
    <mergeCell ref="B16:G16"/>
    <mergeCell ref="B30:G30"/>
    <mergeCell ref="C8:G8"/>
    <mergeCell ref="C9:G9"/>
    <mergeCell ref="C10:G10"/>
    <mergeCell ref="C11:G11"/>
    <mergeCell ref="C12:G12"/>
    <mergeCell ref="B1:G1"/>
    <mergeCell ref="B2:G2"/>
    <mergeCell ref="B5:G5"/>
    <mergeCell ref="C6:G6"/>
    <mergeCell ref="C7:G7"/>
  </mergeCells>
  <dataValidations count="1">
    <dataValidation type="list" allowBlank="1" sqref="C18:C32" xr:uid="{00000000-0002-0000-0200-000000000000}">
      <formula1>"DR,P,M,Self"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7"/>
  <sheetViews>
    <sheetView showGridLines="0" showRowColHeaders="0" zoomScaleNormal="100" workbookViewId="0">
      <selection activeCell="E12" sqref="E12"/>
    </sheetView>
  </sheetViews>
  <sheetFormatPr defaultColWidth="8.6328125" defaultRowHeight="14.5" x14ac:dyDescent="0.35"/>
  <cols>
    <col min="1" max="1" width="2" customWidth="1"/>
    <col min="2" max="2" width="26" customWidth="1"/>
    <col min="3" max="8" width="13" customWidth="1"/>
    <col min="9" max="9" width="12" customWidth="1"/>
    <col min="10" max="10" width="16" customWidth="1"/>
    <col min="11" max="11" width="52" customWidth="1"/>
  </cols>
  <sheetData>
    <row r="1" spans="1:12" ht="36" customHeight="1" x14ac:dyDescent="0.35">
      <c r="A1" s="2"/>
      <c r="B1" s="159" t="s">
        <v>218</v>
      </c>
      <c r="C1" s="127"/>
      <c r="D1" s="127"/>
      <c r="E1" s="127"/>
      <c r="F1" s="127"/>
      <c r="G1" s="127"/>
      <c r="H1" s="127"/>
      <c r="I1" s="127"/>
      <c r="J1" s="127"/>
      <c r="K1" s="127"/>
      <c r="L1" s="2"/>
    </row>
    <row r="2" spans="1:12" ht="21.75" customHeight="1" x14ac:dyDescent="0.35">
      <c r="A2" s="3"/>
      <c r="B2" s="128" t="s">
        <v>120</v>
      </c>
      <c r="C2" s="128"/>
      <c r="D2" s="128"/>
      <c r="E2" s="128"/>
      <c r="F2" s="128"/>
      <c r="G2" s="128"/>
      <c r="H2" s="128"/>
      <c r="I2" s="128"/>
      <c r="J2" s="128"/>
      <c r="K2" s="128"/>
      <c r="L2" s="3"/>
    </row>
    <row r="3" spans="1:12" ht="7.5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9.75" customHeight="1" x14ac:dyDescent="0.35"/>
    <row r="5" spans="1:12" ht="21.75" customHeight="1" x14ac:dyDescent="0.35">
      <c r="B5" s="18" t="s">
        <v>70</v>
      </c>
      <c r="C5" s="18" t="s">
        <v>121</v>
      </c>
      <c r="D5" s="18" t="s">
        <v>122</v>
      </c>
      <c r="E5" s="18" t="s">
        <v>123</v>
      </c>
      <c r="F5" s="18" t="s">
        <v>124</v>
      </c>
      <c r="G5" s="18" t="s">
        <v>125</v>
      </c>
      <c r="H5" s="18" t="s">
        <v>126</v>
      </c>
      <c r="I5" s="18" t="s">
        <v>127</v>
      </c>
      <c r="J5" s="18" t="s">
        <v>128</v>
      </c>
    </row>
    <row r="6" spans="1:12" ht="30" customHeight="1" x14ac:dyDescent="0.35">
      <c r="B6" s="19" t="s">
        <v>74</v>
      </c>
      <c r="C6" s="116"/>
      <c r="D6" s="116"/>
      <c r="E6" s="116"/>
      <c r="F6" s="116"/>
      <c r="G6" s="116"/>
      <c r="H6" s="116"/>
      <c r="I6" s="21" t="str">
        <f t="shared" ref="I6:I13" si="0">IFERROR(AVERAGEIF(C6:H6,"&gt;0"),"")</f>
        <v/>
      </c>
      <c r="J6" s="22" t="str">
        <f t="shared" ref="J6:J13" si="1">IF(I6="","—",IF(I6&gt;=7.1,"✅  Strength",IF(I6&gt;=5.1,"⚠️  Developing","🔴  At Risk")))</f>
        <v>—</v>
      </c>
    </row>
    <row r="7" spans="1:12" ht="30" customHeight="1" x14ac:dyDescent="0.35">
      <c r="B7" s="24" t="s">
        <v>77</v>
      </c>
      <c r="C7" s="116"/>
      <c r="D7" s="116"/>
      <c r="E7" s="116"/>
      <c r="F7" s="116"/>
      <c r="G7" s="116"/>
      <c r="H7" s="116"/>
      <c r="I7" s="21" t="str">
        <f t="shared" si="0"/>
        <v/>
      </c>
      <c r="J7" s="22" t="str">
        <f t="shared" si="1"/>
        <v>—</v>
      </c>
    </row>
    <row r="8" spans="1:12" ht="30" customHeight="1" x14ac:dyDescent="0.35">
      <c r="B8" s="26" t="s">
        <v>80</v>
      </c>
      <c r="C8" s="116"/>
      <c r="D8" s="116"/>
      <c r="E8" s="116"/>
      <c r="F8" s="116"/>
      <c r="G8" s="116"/>
      <c r="H8" s="116"/>
      <c r="I8" s="21" t="str">
        <f t="shared" si="0"/>
        <v/>
      </c>
      <c r="J8" s="22" t="str">
        <f t="shared" si="1"/>
        <v>—</v>
      </c>
    </row>
    <row r="9" spans="1:12" ht="30" customHeight="1" x14ac:dyDescent="0.35">
      <c r="B9" s="27" t="s">
        <v>84</v>
      </c>
      <c r="C9" s="116"/>
      <c r="D9" s="116"/>
      <c r="E9" s="116"/>
      <c r="F9" s="116"/>
      <c r="G9" s="116"/>
      <c r="H9" s="116"/>
      <c r="I9" s="21" t="str">
        <f t="shared" si="0"/>
        <v/>
      </c>
      <c r="J9" s="22" t="str">
        <f t="shared" si="1"/>
        <v>—</v>
      </c>
    </row>
    <row r="10" spans="1:12" ht="30" customHeight="1" x14ac:dyDescent="0.35">
      <c r="B10" s="28" t="s">
        <v>88</v>
      </c>
      <c r="C10" s="116"/>
      <c r="D10" s="116"/>
      <c r="E10" s="116"/>
      <c r="F10" s="116"/>
      <c r="G10" s="116"/>
      <c r="H10" s="116"/>
      <c r="I10" s="21" t="str">
        <f t="shared" si="0"/>
        <v/>
      </c>
      <c r="J10" s="22" t="str">
        <f t="shared" si="1"/>
        <v>—</v>
      </c>
    </row>
    <row r="11" spans="1:12" ht="30" customHeight="1" x14ac:dyDescent="0.35">
      <c r="B11" s="29" t="s">
        <v>92</v>
      </c>
      <c r="C11" s="116"/>
      <c r="D11" s="116"/>
      <c r="E11" s="116"/>
      <c r="F11" s="116"/>
      <c r="G11" s="116"/>
      <c r="H11" s="116"/>
      <c r="I11" s="21" t="str">
        <f t="shared" si="0"/>
        <v/>
      </c>
      <c r="J11" s="22" t="str">
        <f t="shared" si="1"/>
        <v>—</v>
      </c>
    </row>
    <row r="12" spans="1:12" ht="30" customHeight="1" x14ac:dyDescent="0.35">
      <c r="B12" s="30" t="s">
        <v>96</v>
      </c>
      <c r="C12" s="116"/>
      <c r="D12" s="116"/>
      <c r="E12" s="116"/>
      <c r="F12" s="116"/>
      <c r="G12" s="116"/>
      <c r="H12" s="116"/>
      <c r="I12" s="21" t="str">
        <f t="shared" si="0"/>
        <v/>
      </c>
      <c r="J12" s="22" t="str">
        <f t="shared" si="1"/>
        <v>—</v>
      </c>
    </row>
    <row r="13" spans="1:12" ht="30" customHeight="1" x14ac:dyDescent="0.35">
      <c r="B13" s="31" t="s">
        <v>100</v>
      </c>
      <c r="C13" s="116"/>
      <c r="D13" s="116"/>
      <c r="E13" s="116"/>
      <c r="F13" s="116"/>
      <c r="G13" s="116"/>
      <c r="H13" s="116"/>
      <c r="I13" s="21" t="str">
        <f t="shared" si="0"/>
        <v/>
      </c>
      <c r="J13" s="22" t="str">
        <f t="shared" si="1"/>
        <v>—</v>
      </c>
    </row>
    <row r="15" spans="1:12" ht="33.75" customHeight="1" x14ac:dyDescent="0.35">
      <c r="B15" s="157" t="s">
        <v>138</v>
      </c>
      <c r="C15" s="157"/>
      <c r="D15" s="157"/>
      <c r="E15" s="157"/>
      <c r="F15" s="157"/>
      <c r="G15" s="157"/>
      <c r="H15" s="157"/>
      <c r="I15" s="32" t="str">
        <f>IFERROR(AVERAGE(I6:I13),"")</f>
        <v/>
      </c>
      <c r="J15" s="33" t="str">
        <f>IF(I15="","—",IF(I15&gt;=9,"Elite Leader",IF(I15&gt;=7.5,"Strong Leader",IF(I15&gt;=6,"Developing Leader","Needs Support"))))</f>
        <v>—</v>
      </c>
    </row>
    <row r="16" spans="1:12" ht="9.75" customHeight="1" x14ac:dyDescent="0.35"/>
    <row r="17" spans="2:11" ht="24" customHeight="1" x14ac:dyDescent="0.35">
      <c r="B17" s="156" t="s">
        <v>139</v>
      </c>
      <c r="C17" s="156"/>
      <c r="D17" s="156"/>
      <c r="E17" s="156"/>
      <c r="F17" s="156"/>
      <c r="G17" s="156"/>
      <c r="H17" s="156"/>
      <c r="I17" s="156"/>
      <c r="J17" s="156"/>
      <c r="K17" s="156"/>
    </row>
  </sheetData>
  <sheetProtection algorithmName="SHA-512" hashValue="LA2KT96Dn+9sS1NkM70howUkLwvK79LxYf/zBAOoartfDAYopjUZyoxYf1CJRyD9UqQMgDdTC1JFYVxAsQwh+g==" saltValue="CQdC5/A2B0Bak/uTTKbeqA==" spinCount="100000" sheet="1" objects="1" scenarios="1" selectLockedCells="1"/>
  <mergeCells count="4">
    <mergeCell ref="B1:K1"/>
    <mergeCell ref="B2:K2"/>
    <mergeCell ref="B15:H15"/>
    <mergeCell ref="B17:K17"/>
  </mergeCells>
  <conditionalFormatting sqref="C6:H13">
    <cfRule type="colorScale" priority="2">
      <colorScale>
        <cfvo type="num" val="1"/>
        <cfvo type="num" val="5"/>
        <cfvo type="num" val="10"/>
        <color rgb="FFC0392B"/>
        <color rgb="FFF39C12"/>
        <color rgb="FF1A9E5C"/>
      </colorScale>
    </cfRule>
  </conditionalFormatting>
  <conditionalFormatting sqref="J6:J13">
    <cfRule type="cellIs" dxfId="25" priority="3" operator="equal">
      <formula>"✅  Strength"</formula>
    </cfRule>
    <cfRule type="cellIs" dxfId="24" priority="4" operator="equal">
      <formula>"⚠️  Developing"</formula>
    </cfRule>
    <cfRule type="cellIs" dxfId="23" priority="5" operator="equal">
      <formula>"🔴  At Risk"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"/>
  <sheetViews>
    <sheetView showGridLines="0" showRowColHeaders="0" showZeros="0" zoomScaleNormal="100" workbookViewId="0">
      <selection activeCell="C13" sqref="C13"/>
    </sheetView>
  </sheetViews>
  <sheetFormatPr defaultColWidth="8.6328125" defaultRowHeight="14.5" x14ac:dyDescent="0.35"/>
  <cols>
    <col min="1" max="1" width="2" customWidth="1"/>
    <col min="2" max="2" width="14" customWidth="1"/>
    <col min="3" max="3" width="51.08984375" customWidth="1"/>
    <col min="4" max="4" width="46.7265625" customWidth="1"/>
    <col min="5" max="6" width="16.54296875" customWidth="1"/>
    <col min="7" max="7" width="18.7265625" customWidth="1"/>
    <col min="8" max="8" width="10" customWidth="1"/>
    <col min="9" max="9" width="14" customWidth="1"/>
    <col min="10" max="10" width="50" customWidth="1"/>
  </cols>
  <sheetData>
    <row r="1" spans="1:11" ht="36" customHeight="1" x14ac:dyDescent="0.35">
      <c r="A1" s="2"/>
      <c r="B1" s="159" t="s">
        <v>219</v>
      </c>
      <c r="C1" s="127"/>
      <c r="D1" s="127"/>
      <c r="E1" s="127"/>
      <c r="F1" s="127"/>
      <c r="G1" s="127"/>
      <c r="H1" s="127"/>
      <c r="I1" s="127"/>
      <c r="J1" s="127"/>
      <c r="K1" s="2"/>
    </row>
    <row r="2" spans="1:11" ht="21.75" customHeight="1" x14ac:dyDescent="0.35">
      <c r="A2" s="3"/>
      <c r="B2" s="128" t="s">
        <v>140</v>
      </c>
      <c r="C2" s="128"/>
      <c r="D2" s="128"/>
      <c r="E2" s="128"/>
      <c r="F2" s="128"/>
      <c r="G2" s="128"/>
      <c r="H2" s="128"/>
      <c r="I2" s="128"/>
      <c r="J2" s="128"/>
      <c r="K2" s="3"/>
    </row>
    <row r="3" spans="1:11" ht="7.5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7.5" customHeight="1" x14ac:dyDescent="0.35">
      <c r="A4" s="4"/>
      <c r="B4" s="187" t="str">
        <f>'👤 Leader Profile'!C6</f>
        <v>-</v>
      </c>
      <c r="C4" s="187"/>
      <c r="D4" s="187" t="str">
        <f>'👤 Leader Profile'!C7</f>
        <v>-</v>
      </c>
      <c r="E4" s="4"/>
      <c r="F4" s="4"/>
      <c r="G4" s="4"/>
      <c r="H4" s="4"/>
      <c r="I4" s="4"/>
      <c r="J4" s="4"/>
      <c r="K4" s="4"/>
    </row>
    <row r="5" spans="1:11" ht="7.5" customHeight="1" x14ac:dyDescent="0.35">
      <c r="A5" s="4"/>
      <c r="B5" s="187"/>
      <c r="C5" s="187"/>
      <c r="D5" s="187"/>
      <c r="E5" s="4"/>
      <c r="F5" s="4"/>
      <c r="G5" s="4"/>
      <c r="H5" s="4"/>
      <c r="I5" s="4"/>
      <c r="J5" s="4"/>
      <c r="K5" s="4"/>
    </row>
    <row r="6" spans="1:11" ht="9.75" customHeight="1" x14ac:dyDescent="0.35">
      <c r="A6" s="4"/>
      <c r="B6" s="187"/>
      <c r="C6" s="187"/>
      <c r="D6" s="187"/>
      <c r="E6" s="4"/>
      <c r="F6" s="184"/>
      <c r="G6" s="4"/>
      <c r="H6" s="4"/>
      <c r="I6" s="4"/>
      <c r="J6" s="4"/>
      <c r="K6" s="4"/>
    </row>
    <row r="7" spans="1:11" ht="9.75" customHeight="1" thickBot="1" x14ac:dyDescent="0.4">
      <c r="F7" s="176"/>
      <c r="G7" s="177"/>
    </row>
    <row r="8" spans="1:11" ht="6" customHeight="1" thickTop="1" x14ac:dyDescent="0.35">
      <c r="B8" s="34"/>
      <c r="C8" s="35"/>
      <c r="D8" s="36"/>
      <c r="E8" s="37"/>
      <c r="F8" s="178"/>
      <c r="G8" s="183"/>
    </row>
    <row r="9" spans="1:11" ht="13.5" customHeight="1" x14ac:dyDescent="0.35">
      <c r="B9" s="38" t="s">
        <v>141</v>
      </c>
      <c r="C9" s="39" t="s">
        <v>142</v>
      </c>
      <c r="D9" s="40" t="s">
        <v>143</v>
      </c>
      <c r="E9" s="41" t="s">
        <v>144</v>
      </c>
      <c r="F9" s="41" t="s">
        <v>210</v>
      </c>
      <c r="G9" s="41" t="s">
        <v>211</v>
      </c>
    </row>
    <row r="10" spans="1:11" ht="36" customHeight="1" x14ac:dyDescent="0.35">
      <c r="B10" s="42" t="str">
        <f>'🔄 Feedback Ratings'!I15</f>
        <v/>
      </c>
      <c r="C10" s="125" t="str">
        <f>IFERROR(INDEX('🔄 Feedback Ratings'!B6:B13,MATCH(MAX('🔄 Feedback Ratings'!I6:I13),'🔄 Feedback Ratings'!I6:I13,0)),"—")</f>
        <v>—</v>
      </c>
      <c r="D10" s="126" t="str">
        <f>IFERROR(INDEX('🔄 Feedback Ratings'!B6:B13,MATCH(MIN('🔄 Feedback Ratings'!I6:I13),'🔄 Feedback Ratings'!I6:I13,0)),"—")</f>
        <v>—</v>
      </c>
      <c r="E10" s="43" t="s">
        <v>145</v>
      </c>
      <c r="F10" s="180">
        <f>COUNTIF('🔄 Feedback Ratings'!I6:I13,"&gt;7")/E10</f>
        <v>0</v>
      </c>
      <c r="G10" s="179">
        <f>COUNTIF('🔄 Feedback Ratings'!I6:I13,"&lt;7")/E10</f>
        <v>0</v>
      </c>
    </row>
    <row r="11" spans="1:11" ht="18" customHeight="1" x14ac:dyDescent="0.35">
      <c r="B11" s="44" t="str">
        <f>'🔄 Feedback Ratings'!J15</f>
        <v>—</v>
      </c>
      <c r="C11" s="45" t="str">
        <f>IFERROR("Score: "&amp;TEXT(MAX('🔄 Feedback Ratings'!I6:I13),"0.0"),"—")</f>
        <v>Score: 0.0</v>
      </c>
      <c r="D11" s="46" t="str">
        <f>IFERROR("Score: "&amp;TEXT(MIN('🔄 Feedback Ratings'!I6:I13),"0.0"),"—")</f>
        <v>Score: 0.0</v>
      </c>
      <c r="E11" s="47" t="s">
        <v>146</v>
      </c>
      <c r="F11" s="47"/>
      <c r="G11" s="47"/>
    </row>
    <row r="12" spans="1:11" ht="6" customHeight="1" x14ac:dyDescent="0.35">
      <c r="B12" s="16"/>
      <c r="C12" s="16"/>
      <c r="D12" s="16"/>
      <c r="E12" s="16"/>
      <c r="F12" s="16"/>
      <c r="G12" s="16"/>
    </row>
    <row r="13" spans="1:11" ht="13.5" customHeight="1" x14ac:dyDescent="0.35"/>
    <row r="14" spans="1:11" ht="21.75" customHeight="1" x14ac:dyDescent="0.35"/>
    <row r="15" spans="1:11" ht="19.5" customHeight="1" x14ac:dyDescent="0.35"/>
    <row r="16" spans="1:11" ht="31.5" customHeight="1" x14ac:dyDescent="0.35"/>
    <row r="17" spans="2:10" ht="31.5" customHeight="1" x14ac:dyDescent="0.35"/>
    <row r="18" spans="2:10" ht="31.5" customHeight="1" x14ac:dyDescent="0.35"/>
    <row r="19" spans="2:10" ht="31.5" customHeight="1" x14ac:dyDescent="0.35"/>
    <row r="20" spans="2:10" ht="31.5" customHeight="1" x14ac:dyDescent="0.35"/>
    <row r="21" spans="2:10" ht="31.5" customHeight="1" x14ac:dyDescent="0.35"/>
    <row r="22" spans="2:10" ht="31.5" customHeight="1" x14ac:dyDescent="0.35"/>
    <row r="23" spans="2:10" ht="31.5" customHeight="1" x14ac:dyDescent="0.35"/>
    <row r="24" spans="2:10" ht="7.5" customHeight="1" x14ac:dyDescent="0.35"/>
    <row r="25" spans="2:10" ht="24" customHeight="1" x14ac:dyDescent="0.35">
      <c r="B25" s="156" t="s">
        <v>148</v>
      </c>
      <c r="C25" s="156"/>
      <c r="D25" s="156"/>
      <c r="E25" s="156"/>
      <c r="F25" s="156"/>
      <c r="G25" s="156"/>
      <c r="H25" s="156"/>
      <c r="I25" s="156"/>
      <c r="J25" s="156"/>
    </row>
  </sheetData>
  <sheetProtection algorithmName="SHA-512" hashValue="6JHq5XENAymTvm2PuNWFD4MLIsubxrJBLulWzWEySeFC/xgLD8YnEyBZgYemod38+3ySRHmSJRm3LeGZdNtnNQ==" saltValue="B4EoNnldNxnhZeoP3FiFjg==" spinCount="100000" sheet="1" objects="1" scenarios="1" selectLockedCells="1" selectUnlockedCells="1"/>
  <mergeCells count="5">
    <mergeCell ref="B4:C6"/>
    <mergeCell ref="D4:D6"/>
    <mergeCell ref="B25:J25"/>
    <mergeCell ref="B1:J1"/>
    <mergeCell ref="B2:J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3"/>
  <sheetViews>
    <sheetView showGridLines="0" showRowColHeaders="0" zoomScaleNormal="100" workbookViewId="0">
      <selection activeCell="H6" sqref="H6"/>
    </sheetView>
  </sheetViews>
  <sheetFormatPr defaultColWidth="8.6328125" defaultRowHeight="14.5" x14ac:dyDescent="0.35"/>
  <cols>
    <col min="1" max="1" width="2" customWidth="1"/>
    <col min="2" max="2" width="4" customWidth="1"/>
    <col min="3" max="3" width="24" customWidth="1"/>
    <col min="4" max="6" width="10" customWidth="1"/>
    <col min="7" max="7" width="52.453125" customWidth="1"/>
    <col min="8" max="8" width="28" customWidth="1"/>
    <col min="9" max="9" width="16" customWidth="1"/>
    <col min="10" max="10" width="18" customWidth="1"/>
  </cols>
  <sheetData>
    <row r="1" spans="1:11" ht="36" customHeight="1" x14ac:dyDescent="0.35">
      <c r="A1" s="2"/>
      <c r="B1" s="159" t="s">
        <v>220</v>
      </c>
      <c r="C1" s="127"/>
      <c r="D1" s="127"/>
      <c r="E1" s="127"/>
      <c r="F1" s="127"/>
      <c r="G1" s="127"/>
      <c r="H1" s="127"/>
      <c r="I1" s="127"/>
      <c r="J1" s="127"/>
      <c r="K1" s="2"/>
    </row>
    <row r="2" spans="1:11" ht="21.75" customHeight="1" x14ac:dyDescent="0.35">
      <c r="A2" s="3"/>
      <c r="B2" s="128" t="s">
        <v>149</v>
      </c>
      <c r="C2" s="128"/>
      <c r="D2" s="128"/>
      <c r="E2" s="128"/>
      <c r="F2" s="128"/>
      <c r="G2" s="128"/>
      <c r="H2" s="128"/>
      <c r="I2" s="128"/>
      <c r="J2" s="128"/>
      <c r="K2" s="3"/>
    </row>
    <row r="3" spans="1:11" ht="7.5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9.75" customHeight="1" x14ac:dyDescent="0.35"/>
    <row r="5" spans="1:11" ht="21.75" customHeight="1" x14ac:dyDescent="0.35">
      <c r="B5" s="18" t="s">
        <v>150</v>
      </c>
      <c r="C5" s="18" t="s">
        <v>70</v>
      </c>
      <c r="D5" s="18" t="s">
        <v>147</v>
      </c>
      <c r="E5" s="18" t="s">
        <v>151</v>
      </c>
      <c r="F5" s="18" t="s">
        <v>152</v>
      </c>
      <c r="G5" s="18" t="s">
        <v>153</v>
      </c>
      <c r="H5" s="18" t="s">
        <v>154</v>
      </c>
      <c r="I5" s="18" t="s">
        <v>155</v>
      </c>
      <c r="J5" s="18" t="s">
        <v>128</v>
      </c>
    </row>
    <row r="6" spans="1:11" ht="50" customHeight="1" x14ac:dyDescent="0.35">
      <c r="B6" s="57">
        <v>1</v>
      </c>
      <c r="C6" s="48" t="s">
        <v>74</v>
      </c>
      <c r="D6" s="58" t="str">
        <f>IFERROR('🔄 Feedback Ratings'!I6,"—")</f>
        <v/>
      </c>
      <c r="E6" s="59">
        <v>9</v>
      </c>
      <c r="F6" s="58" t="str">
        <f t="shared" ref="F6:F13" si="0">IFERROR(D6-E6,"—")</f>
        <v>—</v>
      </c>
      <c r="G6" s="23" t="s">
        <v>130</v>
      </c>
      <c r="H6" s="198"/>
      <c r="I6" s="117"/>
      <c r="J6" s="118" t="s">
        <v>156</v>
      </c>
    </row>
    <row r="7" spans="1:11" ht="50" customHeight="1" x14ac:dyDescent="0.35">
      <c r="B7" s="57">
        <v>2</v>
      </c>
      <c r="C7" s="50" t="s">
        <v>77</v>
      </c>
      <c r="D7" s="58" t="str">
        <f>IFERROR('🔄 Feedback Ratings'!I7,"—")</f>
        <v/>
      </c>
      <c r="E7" s="59">
        <v>9</v>
      </c>
      <c r="F7" s="58" t="str">
        <f t="shared" si="0"/>
        <v>—</v>
      </c>
      <c r="G7" s="25" t="s">
        <v>131</v>
      </c>
      <c r="H7" s="117"/>
      <c r="I7" s="117"/>
      <c r="J7" s="118" t="s">
        <v>156</v>
      </c>
    </row>
    <row r="8" spans="1:11" ht="50" customHeight="1" x14ac:dyDescent="0.35">
      <c r="B8" s="57">
        <v>3</v>
      </c>
      <c r="C8" s="51" t="s">
        <v>80</v>
      </c>
      <c r="D8" s="58" t="str">
        <f>IFERROR('🔄 Feedback Ratings'!I8,"—")</f>
        <v/>
      </c>
      <c r="E8" s="59">
        <v>9</v>
      </c>
      <c r="F8" s="58" t="str">
        <f t="shared" si="0"/>
        <v>—</v>
      </c>
      <c r="G8" s="23" t="s">
        <v>132</v>
      </c>
      <c r="H8" s="117"/>
      <c r="I8" s="117"/>
      <c r="J8" s="118" t="s">
        <v>156</v>
      </c>
    </row>
    <row r="9" spans="1:11" ht="50" customHeight="1" x14ac:dyDescent="0.35">
      <c r="B9" s="57">
        <v>4</v>
      </c>
      <c r="C9" s="52" t="s">
        <v>84</v>
      </c>
      <c r="D9" s="58" t="str">
        <f>IFERROR('🔄 Feedback Ratings'!I9,"—")</f>
        <v/>
      </c>
      <c r="E9" s="59">
        <v>9</v>
      </c>
      <c r="F9" s="58" t="str">
        <f t="shared" si="0"/>
        <v>—</v>
      </c>
      <c r="G9" s="25" t="s">
        <v>133</v>
      </c>
      <c r="H9" s="117"/>
      <c r="I9" s="117"/>
      <c r="J9" s="118" t="s">
        <v>156</v>
      </c>
    </row>
    <row r="10" spans="1:11" ht="50" customHeight="1" x14ac:dyDescent="0.35">
      <c r="B10" s="57">
        <v>5</v>
      </c>
      <c r="C10" s="53" t="s">
        <v>88</v>
      </c>
      <c r="D10" s="58" t="str">
        <f>IFERROR('🔄 Feedback Ratings'!I10,"—")</f>
        <v/>
      </c>
      <c r="E10" s="59">
        <v>9</v>
      </c>
      <c r="F10" s="58" t="str">
        <f t="shared" si="0"/>
        <v>—</v>
      </c>
      <c r="G10" s="23" t="s">
        <v>134</v>
      </c>
      <c r="H10" s="117"/>
      <c r="I10" s="117"/>
      <c r="J10" s="118" t="s">
        <v>156</v>
      </c>
    </row>
    <row r="11" spans="1:11" ht="50" customHeight="1" x14ac:dyDescent="0.35">
      <c r="B11" s="57">
        <v>6</v>
      </c>
      <c r="C11" s="54" t="s">
        <v>92</v>
      </c>
      <c r="D11" s="58" t="str">
        <f>IFERROR('🔄 Feedback Ratings'!I11,"—")</f>
        <v/>
      </c>
      <c r="E11" s="59">
        <v>9</v>
      </c>
      <c r="F11" s="58" t="str">
        <f t="shared" si="0"/>
        <v>—</v>
      </c>
      <c r="G11" s="25" t="s">
        <v>135</v>
      </c>
      <c r="H11" s="117"/>
      <c r="I11" s="117"/>
      <c r="J11" s="118" t="s">
        <v>156</v>
      </c>
    </row>
    <row r="12" spans="1:11" ht="50" customHeight="1" x14ac:dyDescent="0.35">
      <c r="B12" s="57">
        <v>7</v>
      </c>
      <c r="C12" s="55" t="s">
        <v>96</v>
      </c>
      <c r="D12" s="58" t="str">
        <f>IFERROR('🔄 Feedback Ratings'!I12,"—")</f>
        <v/>
      </c>
      <c r="E12" s="59">
        <v>9</v>
      </c>
      <c r="F12" s="58" t="str">
        <f t="shared" si="0"/>
        <v>—</v>
      </c>
      <c r="G12" s="23" t="s">
        <v>136</v>
      </c>
      <c r="H12" s="117"/>
      <c r="I12" s="117"/>
      <c r="J12" s="118" t="s">
        <v>156</v>
      </c>
    </row>
    <row r="13" spans="1:11" ht="50" customHeight="1" x14ac:dyDescent="0.35">
      <c r="B13" s="57">
        <v>8</v>
      </c>
      <c r="C13" s="56" t="s">
        <v>100</v>
      </c>
      <c r="D13" s="58" t="str">
        <f>IFERROR('🔄 Feedback Ratings'!I13,"—")</f>
        <v/>
      </c>
      <c r="E13" s="59">
        <v>9</v>
      </c>
      <c r="F13" s="58" t="str">
        <f t="shared" si="0"/>
        <v>—</v>
      </c>
      <c r="G13" s="25" t="s">
        <v>137</v>
      </c>
      <c r="H13" s="117"/>
      <c r="I13" s="117"/>
      <c r="J13" s="118" t="s">
        <v>156</v>
      </c>
    </row>
  </sheetData>
  <sheetProtection algorithmName="SHA-512" hashValue="4DRKapFcgg5kZmC1uab5CZ3vssUZBaiDKXIM7iWiqlGu5r+OopqX9OxkkoRMA174Mydq0lTW3viM0GMSmtJ6nA==" saltValue="QJZxFvXN3d6HR+kPZgmayQ==" spinCount="100000" sheet="1" objects="1" scenarios="1" selectLockedCells="1"/>
  <mergeCells count="2">
    <mergeCell ref="B1:J1"/>
    <mergeCell ref="B2:J2"/>
  </mergeCells>
  <conditionalFormatting sqref="F6:F13">
    <cfRule type="cellIs" dxfId="16" priority="2" operator="lessThan">
      <formula>0</formula>
    </cfRule>
    <cfRule type="cellIs" dxfId="15" priority="3" operator="greaterThanOrEqual">
      <formula>0</formula>
    </cfRule>
  </conditionalFormatting>
  <conditionalFormatting sqref="J6:J13">
    <cfRule type="cellIs" dxfId="14" priority="4" operator="equal">
      <formula>"Complete"</formula>
    </cfRule>
    <cfRule type="cellIs" dxfId="13" priority="5" operator="equal">
      <formula>"In Progress"</formula>
    </cfRule>
    <cfRule type="cellIs" dxfId="12" priority="6" operator="equal">
      <formula>"On Hold"</formula>
    </cfRule>
  </conditionalFormatting>
  <dataValidations count="1">
    <dataValidation type="list" allowBlank="1" sqref="J6:J15" xr:uid="{00000000-0002-0000-0500-000000000000}">
      <formula1>"Not Started,In Progress,Complete,On Hold"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7"/>
  <sheetViews>
    <sheetView showGridLines="0" showRowColHeaders="0" zoomScaleNormal="100" workbookViewId="0">
      <selection activeCell="C5" sqref="C5"/>
    </sheetView>
  </sheetViews>
  <sheetFormatPr defaultColWidth="8.6328125" defaultRowHeight="14.5" x14ac:dyDescent="0.35"/>
  <cols>
    <col min="1" max="1" width="2" customWidth="1"/>
    <col min="2" max="2" width="26" customWidth="1"/>
    <col min="3" max="12" width="11" customWidth="1"/>
    <col min="13" max="13" width="12" customWidth="1"/>
  </cols>
  <sheetData>
    <row r="1" spans="1:14" ht="36" customHeight="1" x14ac:dyDescent="0.35">
      <c r="A1" s="2"/>
      <c r="B1" s="159" t="s">
        <v>214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2"/>
    </row>
    <row r="2" spans="1:14" ht="21.75" customHeight="1" x14ac:dyDescent="0.35">
      <c r="A2" s="3"/>
      <c r="B2" s="189" t="s">
        <v>213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3"/>
    </row>
    <row r="3" spans="1:14" ht="7.5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9.75" customHeight="1" x14ac:dyDescent="0.35"/>
    <row r="5" spans="1:14" ht="19.5" customHeight="1" x14ac:dyDescent="0.35">
      <c r="B5" s="13" t="s">
        <v>157</v>
      </c>
      <c r="C5" s="188" t="s">
        <v>158</v>
      </c>
      <c r="D5" s="188" t="s">
        <v>159</v>
      </c>
      <c r="E5" s="188" t="s">
        <v>160</v>
      </c>
      <c r="F5" s="188" t="s">
        <v>161</v>
      </c>
      <c r="G5" s="188" t="s">
        <v>162</v>
      </c>
      <c r="H5" s="188" t="s">
        <v>163</v>
      </c>
      <c r="I5" s="188" t="s">
        <v>164</v>
      </c>
      <c r="J5" s="188" t="s">
        <v>165</v>
      </c>
      <c r="K5" s="188" t="s">
        <v>166</v>
      </c>
      <c r="L5" s="188" t="s">
        <v>167</v>
      </c>
      <c r="M5" s="1" t="s">
        <v>168</v>
      </c>
    </row>
    <row r="6" spans="1:14" ht="25.5" customHeight="1" x14ac:dyDescent="0.35">
      <c r="B6" s="48" t="s">
        <v>74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9" t="str">
        <f t="shared" ref="M6:M13" si="0">IFERROR(AVERAGEIF(C6:L6,"&gt;0"),"")</f>
        <v/>
      </c>
    </row>
    <row r="7" spans="1:14" ht="25.5" customHeight="1" x14ac:dyDescent="0.35">
      <c r="B7" s="50" t="s">
        <v>77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9" t="str">
        <f t="shared" si="0"/>
        <v/>
      </c>
    </row>
    <row r="8" spans="1:14" ht="25.5" customHeight="1" x14ac:dyDescent="0.35">
      <c r="B8" s="51" t="s">
        <v>80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9" t="str">
        <f t="shared" si="0"/>
        <v/>
      </c>
    </row>
    <row r="9" spans="1:14" ht="25.5" customHeight="1" x14ac:dyDescent="0.35">
      <c r="B9" s="52" t="s">
        <v>84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9" t="str">
        <f t="shared" si="0"/>
        <v/>
      </c>
    </row>
    <row r="10" spans="1:14" ht="25.5" customHeight="1" x14ac:dyDescent="0.35">
      <c r="B10" s="53" t="s">
        <v>88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9" t="str">
        <f t="shared" si="0"/>
        <v/>
      </c>
    </row>
    <row r="11" spans="1:14" ht="25.5" customHeight="1" x14ac:dyDescent="0.35">
      <c r="B11" s="54" t="s">
        <v>92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9" t="str">
        <f t="shared" si="0"/>
        <v/>
      </c>
    </row>
    <row r="12" spans="1:14" ht="25.5" customHeight="1" x14ac:dyDescent="0.35">
      <c r="B12" s="55" t="s">
        <v>96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9" t="str">
        <f t="shared" si="0"/>
        <v/>
      </c>
    </row>
    <row r="13" spans="1:14" ht="25.5" customHeight="1" x14ac:dyDescent="0.35">
      <c r="B13" s="56" t="s">
        <v>100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9" t="str">
        <f t="shared" si="0"/>
        <v/>
      </c>
    </row>
    <row r="15" spans="1:14" ht="30" customHeight="1" x14ac:dyDescent="0.35">
      <c r="B15" s="120" t="s">
        <v>169</v>
      </c>
      <c r="C15" s="121" t="str">
        <f t="shared" ref="C15:L15" si="1">IFERROR(AVERAGEIF(C6:C13,"&gt;0"),"")</f>
        <v/>
      </c>
      <c r="D15" s="121" t="str">
        <f t="shared" si="1"/>
        <v/>
      </c>
      <c r="E15" s="121" t="str">
        <f t="shared" si="1"/>
        <v/>
      </c>
      <c r="F15" s="121" t="str">
        <f t="shared" si="1"/>
        <v/>
      </c>
      <c r="G15" s="121" t="str">
        <f t="shared" si="1"/>
        <v/>
      </c>
      <c r="H15" s="121" t="str">
        <f t="shared" si="1"/>
        <v/>
      </c>
      <c r="I15" s="121" t="str">
        <f t="shared" si="1"/>
        <v/>
      </c>
      <c r="J15" s="121" t="str">
        <f t="shared" si="1"/>
        <v/>
      </c>
      <c r="K15" s="121" t="str">
        <f t="shared" si="1"/>
        <v/>
      </c>
      <c r="L15" s="121" t="str">
        <f t="shared" si="1"/>
        <v/>
      </c>
      <c r="M15" s="122" t="str">
        <f>IFERROR(AVERAGE(C15:L15),"")</f>
        <v/>
      </c>
    </row>
    <row r="17" spans="2:13" ht="31.5" customHeight="1" x14ac:dyDescent="0.35">
      <c r="B17" s="157" t="s">
        <v>170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23" t="str">
        <f>IFERROR(AVERAGE(C15:L15),"")</f>
        <v/>
      </c>
    </row>
  </sheetData>
  <sheetProtection algorithmName="SHA-512" hashValue="e4spU84DfCBMcU7adR8SIGga1abcWvu7M+9IAbg5iQKX8JMojhYHr19vtIQxNGx5FOjBO/0u7vhPW8M9GimcxA==" saltValue="AT4VxOvtS5gqiP+S9JcEJg==" spinCount="100000" sheet="1" objects="1" scenarios="1" selectLockedCells="1"/>
  <mergeCells count="3">
    <mergeCell ref="B1:M1"/>
    <mergeCell ref="B2:M2"/>
    <mergeCell ref="B17:L17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CDF79-AFF0-4493-9D83-929D05A43E5D}">
  <dimension ref="A1:N24"/>
  <sheetViews>
    <sheetView showGridLines="0" showRowColHeaders="0" workbookViewId="0">
      <selection activeCell="D24" sqref="D24:L24"/>
    </sheetView>
  </sheetViews>
  <sheetFormatPr defaultRowHeight="14.5" x14ac:dyDescent="0.35"/>
  <cols>
    <col min="2" max="2" width="23.7265625" bestFit="1" customWidth="1"/>
    <col min="3" max="3" width="4.7265625" customWidth="1"/>
    <col min="7" max="7" width="8.90625" customWidth="1"/>
  </cols>
  <sheetData>
    <row r="1" spans="1:14" ht="18.5" x14ac:dyDescent="0.35">
      <c r="A1" s="2"/>
      <c r="B1" s="159" t="s">
        <v>221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x14ac:dyDescent="0.35">
      <c r="A2" s="3"/>
      <c r="B2" s="128" t="s">
        <v>171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5" spans="1:14" x14ac:dyDescent="0.35">
      <c r="B5" s="160" t="s">
        <v>172</v>
      </c>
      <c r="C5" s="160"/>
      <c r="D5" s="160"/>
      <c r="E5" s="160"/>
      <c r="F5" s="161"/>
      <c r="G5" s="161"/>
      <c r="H5" s="161"/>
      <c r="I5" s="161"/>
    </row>
    <row r="7" spans="1:14" x14ac:dyDescent="0.35">
      <c r="B7" s="60" t="s">
        <v>173</v>
      </c>
      <c r="C7" s="164" t="s">
        <v>174</v>
      </c>
      <c r="D7" s="164"/>
      <c r="E7" s="97"/>
      <c r="F7" s="165" t="s">
        <v>175</v>
      </c>
      <c r="G7" s="165"/>
      <c r="H7" s="89"/>
      <c r="I7" s="163" t="s">
        <v>176</v>
      </c>
      <c r="J7" s="163"/>
      <c r="L7" s="162" t="s">
        <v>177</v>
      </c>
      <c r="M7" s="162"/>
    </row>
    <row r="8" spans="1:14" ht="15" thickBot="1" x14ac:dyDescent="0.4"/>
    <row r="9" spans="1:14" x14ac:dyDescent="0.35">
      <c r="B9" s="98" t="s">
        <v>157</v>
      </c>
      <c r="C9" s="99"/>
      <c r="D9" s="100" t="s">
        <v>158</v>
      </c>
      <c r="E9" s="100" t="s">
        <v>159</v>
      </c>
      <c r="F9" s="100" t="s">
        <v>160</v>
      </c>
      <c r="G9" s="100" t="s">
        <v>161</v>
      </c>
      <c r="H9" s="100" t="s">
        <v>162</v>
      </c>
      <c r="I9" s="100" t="s">
        <v>163</v>
      </c>
      <c r="J9" s="100" t="s">
        <v>164</v>
      </c>
      <c r="K9" s="100" t="s">
        <v>165</v>
      </c>
      <c r="L9" s="100" t="s">
        <v>166</v>
      </c>
      <c r="M9" s="101" t="s">
        <v>167</v>
      </c>
    </row>
    <row r="10" spans="1:14" ht="15.5" x14ac:dyDescent="0.35">
      <c r="B10" s="102" t="s">
        <v>74</v>
      </c>
      <c r="C10" s="90"/>
      <c r="D10" s="20">
        <f>'∞ Team Scores'!C6</f>
        <v>0</v>
      </c>
      <c r="E10" s="20">
        <f>'∞ Team Scores'!D6</f>
        <v>0</v>
      </c>
      <c r="F10" s="20">
        <f>'∞ Team Scores'!E6</f>
        <v>0</v>
      </c>
      <c r="G10" s="20">
        <f>'∞ Team Scores'!F6</f>
        <v>0</v>
      </c>
      <c r="H10" s="20">
        <f>'∞ Team Scores'!G6</f>
        <v>0</v>
      </c>
      <c r="I10" s="20">
        <f>'∞ Team Scores'!H6</f>
        <v>0</v>
      </c>
      <c r="J10" s="20">
        <f>'∞ Team Scores'!I6</f>
        <v>0</v>
      </c>
      <c r="K10" s="20">
        <f>'∞ Team Scores'!J6</f>
        <v>0</v>
      </c>
      <c r="L10" s="20">
        <f>'∞ Team Scores'!K6</f>
        <v>0</v>
      </c>
      <c r="M10" s="103">
        <f>'∞ Team Scores'!L6</f>
        <v>0</v>
      </c>
    </row>
    <row r="11" spans="1:14" ht="15.5" x14ac:dyDescent="0.35">
      <c r="B11" s="104" t="s">
        <v>77</v>
      </c>
      <c r="C11" s="91"/>
      <c r="D11" s="20">
        <f>'∞ Team Scores'!C7</f>
        <v>0</v>
      </c>
      <c r="E11" s="20">
        <f>'∞ Team Scores'!D7</f>
        <v>0</v>
      </c>
      <c r="F11" s="20">
        <f>'∞ Team Scores'!E7</f>
        <v>0</v>
      </c>
      <c r="G11" s="20">
        <f>'∞ Team Scores'!F7</f>
        <v>0</v>
      </c>
      <c r="H11" s="20">
        <f>'∞ Team Scores'!G7</f>
        <v>0</v>
      </c>
      <c r="I11" s="20">
        <f>'∞ Team Scores'!H7</f>
        <v>0</v>
      </c>
      <c r="J11" s="20">
        <f>'∞ Team Scores'!I7</f>
        <v>0</v>
      </c>
      <c r="K11" s="20">
        <f>'∞ Team Scores'!J7</f>
        <v>0</v>
      </c>
      <c r="L11" s="20">
        <f>'∞ Team Scores'!K7</f>
        <v>0</v>
      </c>
      <c r="M11" s="103">
        <f>'∞ Team Scores'!L7</f>
        <v>0</v>
      </c>
    </row>
    <row r="12" spans="1:14" ht="15.5" x14ac:dyDescent="0.35">
      <c r="B12" s="105" t="s">
        <v>80</v>
      </c>
      <c r="C12" s="92"/>
      <c r="D12" s="20">
        <f>'∞ Team Scores'!C8</f>
        <v>0</v>
      </c>
      <c r="E12" s="20">
        <f>'∞ Team Scores'!D8</f>
        <v>0</v>
      </c>
      <c r="F12" s="20">
        <f>'∞ Team Scores'!E8</f>
        <v>0</v>
      </c>
      <c r="G12" s="20">
        <f>'∞ Team Scores'!F8</f>
        <v>0</v>
      </c>
      <c r="H12" s="20">
        <f>'∞ Team Scores'!G8</f>
        <v>0</v>
      </c>
      <c r="I12" s="20">
        <f>'∞ Team Scores'!H8</f>
        <v>0</v>
      </c>
      <c r="J12" s="20">
        <f>'∞ Team Scores'!I8</f>
        <v>0</v>
      </c>
      <c r="K12" s="20">
        <f>'∞ Team Scores'!J8</f>
        <v>0</v>
      </c>
      <c r="L12" s="20">
        <f>'∞ Team Scores'!K8</f>
        <v>0</v>
      </c>
      <c r="M12" s="103">
        <f>'∞ Team Scores'!L8</f>
        <v>0</v>
      </c>
    </row>
    <row r="13" spans="1:14" ht="15.5" x14ac:dyDescent="0.35">
      <c r="B13" s="106" t="s">
        <v>84</v>
      </c>
      <c r="C13" s="93"/>
      <c r="D13" s="20">
        <f>'∞ Team Scores'!C9</f>
        <v>0</v>
      </c>
      <c r="E13" s="20">
        <f>'∞ Team Scores'!D9</f>
        <v>0</v>
      </c>
      <c r="F13" s="20">
        <f>'∞ Team Scores'!E9</f>
        <v>0</v>
      </c>
      <c r="G13" s="20">
        <f>'∞ Team Scores'!F9</f>
        <v>0</v>
      </c>
      <c r="H13" s="20">
        <f>'∞ Team Scores'!G9</f>
        <v>0</v>
      </c>
      <c r="I13" s="20">
        <f>'∞ Team Scores'!H9</f>
        <v>0</v>
      </c>
      <c r="J13" s="20">
        <f>'∞ Team Scores'!I9</f>
        <v>0</v>
      </c>
      <c r="K13" s="20">
        <f>'∞ Team Scores'!J9</f>
        <v>0</v>
      </c>
      <c r="L13" s="20">
        <f>'∞ Team Scores'!K9</f>
        <v>0</v>
      </c>
      <c r="M13" s="103">
        <f>'∞ Team Scores'!L9</f>
        <v>0</v>
      </c>
    </row>
    <row r="14" spans="1:14" ht="15.5" x14ac:dyDescent="0.35">
      <c r="B14" s="107" t="s">
        <v>88</v>
      </c>
      <c r="C14" s="94"/>
      <c r="D14" s="20">
        <f>'∞ Team Scores'!C10</f>
        <v>0</v>
      </c>
      <c r="E14" s="20">
        <f>'∞ Team Scores'!D10</f>
        <v>0</v>
      </c>
      <c r="F14" s="20">
        <f>'∞ Team Scores'!E10</f>
        <v>0</v>
      </c>
      <c r="G14" s="20">
        <f>'∞ Team Scores'!F10</f>
        <v>0</v>
      </c>
      <c r="H14" s="20">
        <f>'∞ Team Scores'!G10</f>
        <v>0</v>
      </c>
      <c r="I14" s="20">
        <f>'∞ Team Scores'!H10</f>
        <v>0</v>
      </c>
      <c r="J14" s="20">
        <f>'∞ Team Scores'!I10</f>
        <v>0</v>
      </c>
      <c r="K14" s="20">
        <f>'∞ Team Scores'!J10</f>
        <v>0</v>
      </c>
      <c r="L14" s="20">
        <f>'∞ Team Scores'!K10</f>
        <v>0</v>
      </c>
      <c r="M14" s="103">
        <f>'∞ Team Scores'!L10</f>
        <v>0</v>
      </c>
    </row>
    <row r="15" spans="1:14" ht="15.5" x14ac:dyDescent="0.35">
      <c r="B15" s="108" t="s">
        <v>92</v>
      </c>
      <c r="C15" s="95"/>
      <c r="D15" s="20">
        <f>'∞ Team Scores'!C11</f>
        <v>0</v>
      </c>
      <c r="E15" s="20">
        <f>'∞ Team Scores'!D11</f>
        <v>0</v>
      </c>
      <c r="F15" s="20">
        <f>'∞ Team Scores'!E11</f>
        <v>0</v>
      </c>
      <c r="G15" s="20">
        <f>'∞ Team Scores'!F11</f>
        <v>0</v>
      </c>
      <c r="H15" s="20">
        <f>'∞ Team Scores'!G11</f>
        <v>0</v>
      </c>
      <c r="I15" s="20">
        <f>'∞ Team Scores'!H11</f>
        <v>0</v>
      </c>
      <c r="J15" s="20">
        <f>'∞ Team Scores'!I11</f>
        <v>0</v>
      </c>
      <c r="K15" s="20">
        <f>'∞ Team Scores'!J11</f>
        <v>0</v>
      </c>
      <c r="L15" s="20">
        <f>'∞ Team Scores'!K11</f>
        <v>0</v>
      </c>
      <c r="M15" s="103">
        <f>'∞ Team Scores'!L11</f>
        <v>0</v>
      </c>
    </row>
    <row r="16" spans="1:14" ht="15.5" x14ac:dyDescent="0.35">
      <c r="B16" s="109" t="s">
        <v>96</v>
      </c>
      <c r="C16" s="96"/>
      <c r="D16" s="20">
        <f>'∞ Team Scores'!C12</f>
        <v>0</v>
      </c>
      <c r="E16" s="20">
        <f>'∞ Team Scores'!D12</f>
        <v>0</v>
      </c>
      <c r="F16" s="20">
        <f>'∞ Team Scores'!E12</f>
        <v>0</v>
      </c>
      <c r="G16" s="20">
        <f>'∞ Team Scores'!F12</f>
        <v>0</v>
      </c>
      <c r="H16" s="20">
        <f>'∞ Team Scores'!G12</f>
        <v>0</v>
      </c>
      <c r="I16" s="20">
        <f>'∞ Team Scores'!H12</f>
        <v>0</v>
      </c>
      <c r="J16" s="20">
        <f>'∞ Team Scores'!I12</f>
        <v>0</v>
      </c>
      <c r="K16" s="20">
        <f>'∞ Team Scores'!J12</f>
        <v>0</v>
      </c>
      <c r="L16" s="20">
        <f>'∞ Team Scores'!K12</f>
        <v>0</v>
      </c>
      <c r="M16" s="103">
        <f>'∞ Team Scores'!L12</f>
        <v>0</v>
      </c>
    </row>
    <row r="17" spans="1:13" ht="16" thickBot="1" x14ac:dyDescent="0.4">
      <c r="B17" s="110" t="s">
        <v>100</v>
      </c>
      <c r="C17" s="111"/>
      <c r="D17" s="112">
        <f>'∞ Team Scores'!C13</f>
        <v>0</v>
      </c>
      <c r="E17" s="112">
        <f>'∞ Team Scores'!D13</f>
        <v>0</v>
      </c>
      <c r="F17" s="112">
        <f>'∞ Team Scores'!E13</f>
        <v>0</v>
      </c>
      <c r="G17" s="112">
        <f>'∞ Team Scores'!F13</f>
        <v>0</v>
      </c>
      <c r="H17" s="112">
        <f>'∞ Team Scores'!G13</f>
        <v>0</v>
      </c>
      <c r="I17" s="112">
        <f>'∞ Team Scores'!H13</f>
        <v>0</v>
      </c>
      <c r="J17" s="112">
        <f>'∞ Team Scores'!I13</f>
        <v>0</v>
      </c>
      <c r="K17" s="112">
        <f>'∞ Team Scores'!J13</f>
        <v>0</v>
      </c>
      <c r="L17" s="112">
        <f>'∞ Team Scores'!K13</f>
        <v>0</v>
      </c>
      <c r="M17" s="113">
        <f>'∞ Team Scores'!L13</f>
        <v>0</v>
      </c>
    </row>
    <row r="20" spans="1:13" x14ac:dyDescent="0.35">
      <c r="A20" s="134" t="s">
        <v>178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</row>
    <row r="21" spans="1:13" ht="32" customHeight="1" x14ac:dyDescent="0.35">
      <c r="A21" s="166" t="s">
        <v>179</v>
      </c>
      <c r="B21" s="166"/>
      <c r="C21" s="166"/>
      <c r="D21" s="168" t="s">
        <v>180</v>
      </c>
      <c r="E21" s="168"/>
      <c r="F21" s="168"/>
      <c r="G21" s="168"/>
      <c r="H21" s="168"/>
      <c r="I21" s="168"/>
      <c r="J21" s="168"/>
      <c r="K21" s="168"/>
      <c r="L21" s="168"/>
    </row>
    <row r="22" spans="1:13" ht="41" customHeight="1" x14ac:dyDescent="0.35">
      <c r="A22" s="166" t="s">
        <v>181</v>
      </c>
      <c r="B22" s="166"/>
      <c r="C22" s="166"/>
      <c r="D22" s="195" t="s">
        <v>225</v>
      </c>
      <c r="E22" s="167"/>
      <c r="F22" s="167"/>
      <c r="G22" s="167"/>
      <c r="H22" s="167"/>
      <c r="I22" s="167"/>
      <c r="J22" s="167"/>
      <c r="K22" s="167"/>
      <c r="L22" s="167"/>
    </row>
    <row r="23" spans="1:13" ht="35.5" customHeight="1" x14ac:dyDescent="0.35">
      <c r="A23" s="166" t="s">
        <v>182</v>
      </c>
      <c r="B23" s="166"/>
      <c r="C23" s="166"/>
      <c r="D23" s="196" t="s">
        <v>226</v>
      </c>
      <c r="E23" s="168"/>
      <c r="F23" s="168"/>
      <c r="G23" s="168"/>
      <c r="H23" s="168"/>
      <c r="I23" s="168"/>
      <c r="J23" s="168"/>
      <c r="K23" s="168"/>
      <c r="L23" s="168"/>
    </row>
    <row r="24" spans="1:13" ht="44.5" customHeight="1" x14ac:dyDescent="0.35">
      <c r="A24" s="166" t="s">
        <v>183</v>
      </c>
      <c r="B24" s="166"/>
      <c r="C24" s="166"/>
      <c r="D24" s="167" t="s">
        <v>184</v>
      </c>
      <c r="E24" s="167"/>
      <c r="F24" s="167"/>
      <c r="G24" s="167"/>
      <c r="H24" s="167"/>
      <c r="I24" s="167"/>
      <c r="J24" s="167"/>
      <c r="K24" s="167"/>
      <c r="L24" s="167"/>
    </row>
  </sheetData>
  <sheetProtection algorithmName="SHA-512" hashValue="4b7luhPIARzluIuBTjIcRhYHaUIboI2J7R3yNMtf1uaEGjN9H1jBHVlZBXsGARJAwAFvmJVj/ZAuq6pzG8J2pw==" saltValue="gqJCbOCoex0sk7RStKtX+Q==" spinCount="100000" sheet="1" objects="1" scenarios="1" selectLockedCells="1" selectUnlockedCells="1"/>
  <mergeCells count="17">
    <mergeCell ref="A24:C24"/>
    <mergeCell ref="D24:L24"/>
    <mergeCell ref="A20:L20"/>
    <mergeCell ref="A21:C21"/>
    <mergeCell ref="D21:L21"/>
    <mergeCell ref="A22:C22"/>
    <mergeCell ref="D22:L22"/>
    <mergeCell ref="A23:C23"/>
    <mergeCell ref="D23:L23"/>
    <mergeCell ref="B1:N1"/>
    <mergeCell ref="B2:N2"/>
    <mergeCell ref="B5:E5"/>
    <mergeCell ref="F5:I5"/>
    <mergeCell ref="L7:M7"/>
    <mergeCell ref="I7:J7"/>
    <mergeCell ref="C7:D7"/>
    <mergeCell ref="F7:G7"/>
  </mergeCells>
  <conditionalFormatting sqref="D10:M17">
    <cfRule type="cellIs" dxfId="11" priority="1" operator="greaterThan">
      <formula>8.9</formula>
    </cfRule>
    <cfRule type="cellIs" dxfId="10" priority="2" operator="between">
      <formula>7</formula>
      <formula>8.9</formula>
    </cfRule>
    <cfRule type="cellIs" dxfId="9" priority="3" operator="between">
      <formula>5</formula>
      <formula>6.9</formula>
    </cfRule>
    <cfRule type="cellIs" dxfId="8" priority="4" operator="lessThan">
      <formula>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4"/>
  <sheetViews>
    <sheetView showGridLines="0" showRowColHeaders="0" zoomScaleNormal="100" workbookViewId="0">
      <selection activeCell="B2" sqref="B2:G2"/>
    </sheetView>
  </sheetViews>
  <sheetFormatPr defaultColWidth="8.6328125" defaultRowHeight="14.5" x14ac:dyDescent="0.35"/>
  <cols>
    <col min="1" max="1" width="2" customWidth="1"/>
    <col min="2" max="2" width="10" customWidth="1"/>
    <col min="3" max="3" width="26" customWidth="1"/>
    <col min="4" max="4" width="18" customWidth="1"/>
    <col min="5" max="5" width="4" customWidth="1"/>
    <col min="6" max="6" width="28" customWidth="1"/>
    <col min="7" max="7" width="20" customWidth="1"/>
  </cols>
  <sheetData>
    <row r="1" spans="1:8" ht="36" customHeight="1" x14ac:dyDescent="0.35">
      <c r="A1" s="2"/>
      <c r="B1" s="159" t="s">
        <v>229</v>
      </c>
      <c r="C1" s="127"/>
      <c r="D1" s="127"/>
      <c r="E1" s="127"/>
      <c r="F1" s="127"/>
      <c r="G1" s="127"/>
      <c r="H1" s="2"/>
    </row>
    <row r="2" spans="1:8" ht="21.75" customHeight="1" x14ac:dyDescent="0.35">
      <c r="A2" s="3"/>
      <c r="B2" s="128" t="s">
        <v>185</v>
      </c>
      <c r="C2" s="128"/>
      <c r="D2" s="128"/>
      <c r="E2" s="128"/>
      <c r="F2" s="128"/>
      <c r="G2" s="128"/>
      <c r="H2" s="3"/>
    </row>
    <row r="3" spans="1:8" ht="7.5" customHeight="1" x14ac:dyDescent="0.35">
      <c r="A3" s="4"/>
      <c r="B3" s="4"/>
      <c r="C3" s="4"/>
      <c r="D3" s="4"/>
      <c r="E3" s="4"/>
      <c r="F3" s="4"/>
      <c r="G3" s="4"/>
      <c r="H3" s="4"/>
    </row>
    <row r="4" spans="1:8" ht="9.75" customHeight="1" x14ac:dyDescent="0.35"/>
    <row r="5" spans="1:8" ht="21.75" customHeight="1" x14ac:dyDescent="0.35">
      <c r="B5" s="129" t="s">
        <v>186</v>
      </c>
      <c r="C5" s="129"/>
      <c r="D5" s="129"/>
      <c r="E5" s="129"/>
      <c r="F5" s="129"/>
      <c r="G5" s="129"/>
    </row>
    <row r="6" spans="1:8" ht="18" customHeight="1" x14ac:dyDescent="0.35">
      <c r="B6" s="197" t="s">
        <v>227</v>
      </c>
      <c r="C6" s="169"/>
      <c r="D6" s="169"/>
      <c r="E6" s="169"/>
      <c r="F6" s="169"/>
      <c r="G6" s="169"/>
    </row>
    <row r="7" spans="1:8" ht="18" customHeight="1" x14ac:dyDescent="0.35">
      <c r="B7" s="169"/>
      <c r="C7" s="169"/>
      <c r="D7" s="169"/>
      <c r="E7" s="169"/>
      <c r="F7" s="169"/>
      <c r="G7" s="169"/>
    </row>
    <row r="8" spans="1:8" ht="18" customHeight="1" x14ac:dyDescent="0.35">
      <c r="B8" s="169"/>
      <c r="C8" s="169"/>
      <c r="D8" s="169"/>
      <c r="E8" s="169"/>
      <c r="F8" s="169"/>
      <c r="G8" s="169"/>
    </row>
    <row r="9" spans="1:8" ht="9.75" customHeight="1" x14ac:dyDescent="0.35"/>
    <row r="10" spans="1:8" ht="27.75" customHeight="1" x14ac:dyDescent="0.35">
      <c r="B10" s="170"/>
      <c r="C10" s="170"/>
      <c r="D10" s="170"/>
      <c r="E10" s="170"/>
      <c r="F10" s="170"/>
      <c r="G10" s="170"/>
    </row>
    <row r="11" spans="1:8" ht="21.75" customHeight="1" x14ac:dyDescent="0.35">
      <c r="B11" s="13" t="s">
        <v>187</v>
      </c>
      <c r="C11" s="13" t="s">
        <v>188</v>
      </c>
      <c r="D11" s="13" t="s">
        <v>189</v>
      </c>
      <c r="F11" s="13" t="s">
        <v>190</v>
      </c>
      <c r="G11" s="13" t="s">
        <v>191</v>
      </c>
    </row>
    <row r="12" spans="1:8" ht="30" customHeight="1" x14ac:dyDescent="0.35">
      <c r="B12" s="61" t="s">
        <v>192</v>
      </c>
      <c r="C12" s="62" t="str">
        <f>'∞ Team Scores'!C5</f>
        <v>Manager 1</v>
      </c>
      <c r="D12" s="63" t="str">
        <f>IFERROR('∞ Team Scores'!C15,"")</f>
        <v/>
      </c>
      <c r="F12" s="64" t="str">
        <f>IFERROR(INDEX('🔄 Feedback Ratings'!B6:B13,MATCH(MAX('∞ Team Scores'!C6:C13),'∞ Team Scores'!C6:C13,0)),"—")</f>
        <v>—</v>
      </c>
      <c r="G12" s="65" t="str">
        <f t="shared" ref="G12:G21" si="0">IF(D12="","—",IF(D12&gt;=9,"Elite Leader",IF(D12&gt;=7.5,"Strong Leader",IF(D12&gt;=6,"Developing Leader","Needs Support"))))</f>
        <v>—</v>
      </c>
    </row>
    <row r="13" spans="1:8" ht="30" customHeight="1" x14ac:dyDescent="0.35">
      <c r="B13" s="66" t="s">
        <v>193</v>
      </c>
      <c r="C13" s="67" t="str">
        <f>'∞ Team Scores'!D5</f>
        <v>Manager 2</v>
      </c>
      <c r="D13" s="68" t="str">
        <f>IFERROR('∞ Team Scores'!D15,"")</f>
        <v/>
      </c>
      <c r="F13" s="69" t="str">
        <f>IFERROR(INDEX('🔄 Feedback Ratings'!B6:B13,MATCH(MAX('∞ Team Scores'!D6:D13),'∞ Team Scores'!D6:D13,0)),"—")</f>
        <v>—</v>
      </c>
      <c r="G13" s="70" t="str">
        <f t="shared" si="0"/>
        <v>—</v>
      </c>
    </row>
    <row r="14" spans="1:8" ht="30" customHeight="1" x14ac:dyDescent="0.35">
      <c r="B14" s="71" t="s">
        <v>194</v>
      </c>
      <c r="C14" s="72" t="str">
        <f>'∞ Team Scores'!E5</f>
        <v>Manager 3</v>
      </c>
      <c r="D14" s="73" t="str">
        <f>IFERROR('∞ Team Scores'!E15,"")</f>
        <v/>
      </c>
      <c r="F14" s="74" t="str">
        <f>IFERROR(INDEX('🔄 Feedback Ratings'!B6:B13,MATCH(MAX('∞ Team Scores'!E6:E13),'∞ Team Scores'!E6:E13,0)),"—")</f>
        <v>—</v>
      </c>
      <c r="G14" s="75" t="str">
        <f t="shared" si="0"/>
        <v>—</v>
      </c>
    </row>
    <row r="15" spans="1:8" ht="30" customHeight="1" x14ac:dyDescent="0.35">
      <c r="B15" s="76" t="s">
        <v>195</v>
      </c>
      <c r="C15" s="77" t="str">
        <f>'∞ Team Scores'!F5</f>
        <v>Manager 4</v>
      </c>
      <c r="D15" s="78" t="str">
        <f>IFERROR('∞ Team Scores'!F15,"")</f>
        <v/>
      </c>
      <c r="F15" s="79" t="str">
        <f>IFERROR(INDEX('🔄 Feedback Ratings'!B6:B13,MATCH(MAX('∞ Team Scores'!F6:F13),'∞ Team Scores'!F6:F13,0)),"—")</f>
        <v>—</v>
      </c>
      <c r="G15" s="80" t="str">
        <f t="shared" si="0"/>
        <v>—</v>
      </c>
    </row>
    <row r="16" spans="1:8" ht="30" customHeight="1" x14ac:dyDescent="0.35">
      <c r="B16" s="76" t="s">
        <v>196</v>
      </c>
      <c r="C16" s="77" t="str">
        <f>'∞ Team Scores'!G5</f>
        <v>Manager 5</v>
      </c>
      <c r="D16" s="78" t="str">
        <f>IFERROR('∞ Team Scores'!G15,"")</f>
        <v/>
      </c>
      <c r="F16" s="79" t="str">
        <f>IFERROR(INDEX('🔄 Feedback Ratings'!B6:B13,MATCH(MAX('∞ Team Scores'!G6:G13),'∞ Team Scores'!G6:G13,0)),"—")</f>
        <v>—</v>
      </c>
      <c r="G16" s="80" t="str">
        <f t="shared" si="0"/>
        <v>—</v>
      </c>
    </row>
    <row r="17" spans="2:7" ht="30" customHeight="1" x14ac:dyDescent="0.35">
      <c r="B17" s="76" t="s">
        <v>197</v>
      </c>
      <c r="C17" s="77" t="str">
        <f>'∞ Team Scores'!H5</f>
        <v>Manager 6</v>
      </c>
      <c r="D17" s="78" t="str">
        <f>IFERROR('∞ Team Scores'!H15,"")</f>
        <v/>
      </c>
      <c r="F17" s="79" t="str">
        <f>IFERROR(INDEX('🔄 Feedback Ratings'!B6:B13,MATCH(MAX('∞ Team Scores'!H6:H13),'∞ Team Scores'!H6:H13,0)),"—")</f>
        <v>—</v>
      </c>
      <c r="G17" s="80" t="str">
        <f t="shared" si="0"/>
        <v>—</v>
      </c>
    </row>
    <row r="18" spans="2:7" ht="30" customHeight="1" x14ac:dyDescent="0.35">
      <c r="B18" s="76" t="s">
        <v>198</v>
      </c>
      <c r="C18" s="77" t="str">
        <f>'∞ Team Scores'!I5</f>
        <v>Manager 7</v>
      </c>
      <c r="D18" s="78" t="str">
        <f>IFERROR('∞ Team Scores'!I15,"")</f>
        <v/>
      </c>
      <c r="F18" s="79" t="str">
        <f>IFERROR(INDEX('🔄 Feedback Ratings'!B6:B13,MATCH(MAX('∞ Team Scores'!I6:I13),'∞ Team Scores'!I6:I13,0)),"—")</f>
        <v>—</v>
      </c>
      <c r="G18" s="80" t="str">
        <f t="shared" si="0"/>
        <v>—</v>
      </c>
    </row>
    <row r="19" spans="2:7" ht="30" customHeight="1" x14ac:dyDescent="0.35">
      <c r="B19" s="76" t="s">
        <v>145</v>
      </c>
      <c r="C19" s="77" t="str">
        <f>'∞ Team Scores'!J5</f>
        <v>Manager 8</v>
      </c>
      <c r="D19" s="78" t="str">
        <f>IFERROR('∞ Team Scores'!J15,"")</f>
        <v/>
      </c>
      <c r="F19" s="79" t="str">
        <f>IFERROR(INDEX('🔄 Feedback Ratings'!B6:B13,MATCH(MAX('∞ Team Scores'!J6:J13),'∞ Team Scores'!J6:J13,0)),"—")</f>
        <v>—</v>
      </c>
      <c r="G19" s="80" t="str">
        <f t="shared" si="0"/>
        <v>—</v>
      </c>
    </row>
    <row r="20" spans="2:7" ht="30" customHeight="1" x14ac:dyDescent="0.35">
      <c r="B20" s="76" t="s">
        <v>199</v>
      </c>
      <c r="C20" s="77" t="str">
        <f>'∞ Team Scores'!K5</f>
        <v>Manager 9</v>
      </c>
      <c r="D20" s="78" t="str">
        <f>IFERROR('∞ Team Scores'!K15,"")</f>
        <v/>
      </c>
      <c r="F20" s="79" t="str">
        <f>IFERROR(INDEX('🔄 Feedback Ratings'!B6:B13,MATCH(MAX('∞ Team Scores'!K6:K13),'∞ Team Scores'!K6:K13,0)),"—")</f>
        <v>—</v>
      </c>
      <c r="G20" s="80" t="str">
        <f t="shared" si="0"/>
        <v>—</v>
      </c>
    </row>
    <row r="21" spans="2:7" ht="30" customHeight="1" x14ac:dyDescent="0.35">
      <c r="B21" s="76" t="s">
        <v>200</v>
      </c>
      <c r="C21" s="77" t="str">
        <f>'∞ Team Scores'!L5</f>
        <v>Manager 10</v>
      </c>
      <c r="D21" s="78" t="str">
        <f>IFERROR('∞ Team Scores'!L15,"")</f>
        <v/>
      </c>
      <c r="F21" s="79" t="str">
        <f>IFERROR(INDEX('🔄 Feedback Ratings'!B6:B13,MATCH(MAX('∞ Team Scores'!L6:L13),'∞ Team Scores'!L6:L13,0)),"—")</f>
        <v>—</v>
      </c>
      <c r="G21" s="80" t="str">
        <f t="shared" si="0"/>
        <v>—</v>
      </c>
    </row>
    <row r="23" spans="2:7" ht="7.5" customHeight="1" x14ac:dyDescent="0.35"/>
    <row r="24" spans="2:7" ht="24" customHeight="1" x14ac:dyDescent="0.35">
      <c r="B24" s="156" t="s">
        <v>201</v>
      </c>
      <c r="C24" s="156"/>
      <c r="D24" s="156"/>
      <c r="E24" s="156"/>
      <c r="F24" s="156"/>
      <c r="G24" s="156"/>
    </row>
  </sheetData>
  <sheetProtection algorithmName="SHA-512" hashValue="dU3YImqY2K1OqEEhFX0kN5hjvI10YJT+SANmMPvdnBHJvEgv6a9pj30BbDDr0nzrEn7woDIOaVU9sRYx9N+nHg==" saltValue="8KzIMK5ydn0M1yPsvIJ6lw==" spinCount="100000" sheet="1" selectLockedCells="1" selectUnlockedCells="1"/>
  <mergeCells count="6">
    <mergeCell ref="B24:G24"/>
    <mergeCell ref="B1:G1"/>
    <mergeCell ref="B2:G2"/>
    <mergeCell ref="B5:G5"/>
    <mergeCell ref="B6:G8"/>
    <mergeCell ref="B10:G10"/>
  </mergeCells>
  <conditionalFormatting sqref="G12:G21">
    <cfRule type="cellIs" dxfId="7" priority="2" operator="equal">
      <formula>"Elite Leader"</formula>
    </cfRule>
    <cfRule type="cellIs" dxfId="6" priority="3" operator="equal">
      <formula>"Strong Leader"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🏠 Overview</vt:lpstr>
      <vt:lpstr>📚 Competency Library</vt:lpstr>
      <vt:lpstr>👤 Leader Profile</vt:lpstr>
      <vt:lpstr>🔄 Feedback Ratings</vt:lpstr>
      <vt:lpstr>📊 Dashboard</vt:lpstr>
      <vt:lpstr>🗺️ Development Plan</vt:lpstr>
      <vt:lpstr>∞ Team Scores</vt:lpstr>
      <vt:lpstr>⌂ Competence Matrix</vt:lpstr>
      <vt:lpstr>🏆 Leading Management</vt:lpstr>
      <vt:lpstr>📄 Print Summary</vt:lpstr>
      <vt:lpstr>'📄 Print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Michael Bradshaw</cp:lastModifiedBy>
  <cp:revision>0</cp:revision>
  <dcterms:created xsi:type="dcterms:W3CDTF">2026-05-21T20:03:29Z</dcterms:created>
  <dcterms:modified xsi:type="dcterms:W3CDTF">2026-05-30T04:44:22Z</dcterms:modified>
  <dc:language>en-US</dc:language>
</cp:coreProperties>
</file>